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Padeswood Cement Works/"/>
    </mc:Choice>
  </mc:AlternateContent>
  <xr:revisionPtr revIDLastSave="12" documentId="8_{A4C851BA-D7B4-4556-BBEC-226BADD8C47B}" xr6:coauthVersionLast="47" xr6:coauthVersionMax="47" xr10:uidLastSave="{6777492C-A473-46D1-8852-D4B05A24DD78}"/>
  <bookViews>
    <workbookView xWindow="-120" yWindow="-120" windowWidth="29040" windowHeight="15720" activeTab="11" xr2:uid="{00000000-000D-0000-FFFF-FFFF00000000}"/>
  </bookViews>
  <sheets>
    <sheet name="Dust" sheetId="4" r:id="rId1"/>
    <sheet name="SOx" sheetId="8" r:id="rId2"/>
    <sheet name="NOx" sheetId="9" r:id="rId3"/>
    <sheet name="TOC" sheetId="5" r:id="rId4"/>
    <sheet name="HCl" sheetId="6" r:id="rId5"/>
    <sheet name="CO" sheetId="7" r:id="rId6"/>
    <sheet name="A9 Dust" sheetId="14" r:id="rId7"/>
    <sheet name="A3 Dust" sheetId="15" r:id="rId8"/>
    <sheet name="A4 Dust" sheetId="10" r:id="rId9"/>
    <sheet name="A5 Dust" sheetId="11" r:id="rId10"/>
    <sheet name="A6 Dust" sheetId="12" r:id="rId11"/>
    <sheet name="A7 Dust" sheetId="13" r:id="rId12"/>
  </sheets>
  <definedNames>
    <definedName name="_xlnm.Print_Area" localSheetId="7">'A3 Dust'!$A$1:$AM$48</definedName>
    <definedName name="_xlnm.Print_Area" localSheetId="8">'A4 Dust'!$A$1:$AM$48</definedName>
    <definedName name="_xlnm.Print_Area" localSheetId="9">'A5 Dust'!$A$1:$AM$48</definedName>
    <definedName name="_xlnm.Print_Area" localSheetId="10">'A6 Dust'!$A$1:$AM$48</definedName>
    <definedName name="_xlnm.Print_Area" localSheetId="11">'A7 Dust'!$A$1:$AM$48</definedName>
    <definedName name="_xlnm.Print_Area" localSheetId="6">'A9 Dust'!$A$1:$AM$48</definedName>
    <definedName name="_xlnm.Print_Area" localSheetId="5">CO!$A$1:$AM$42</definedName>
    <definedName name="_xlnm.Print_Area" localSheetId="0">Dust!$A$1:$AM$48</definedName>
    <definedName name="_xlnm.Print_Area" localSheetId="4" xml:space="preserve"> HCl!$A$1:$AM$43</definedName>
    <definedName name="_xlnm.Print_Area" localSheetId="2">NOx!$A$1:$AM$42</definedName>
    <definedName name="_xlnm.Print_Area" localSheetId="1" xml:space="preserve"> SOx!$A$1:$AM$43</definedName>
    <definedName name="_xlnm.Print_Area" localSheetId="3">TOC!$A$1:$AL$45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3" l="1"/>
  <c r="C2" i="12"/>
  <c r="C2" i="11"/>
  <c r="C2" i="10"/>
  <c r="C2" i="15"/>
  <c r="C2" i="14"/>
  <c r="C2" i="7"/>
  <c r="C2" i="6"/>
  <c r="C2" i="5"/>
  <c r="C2" i="9"/>
  <c r="C2" i="8"/>
  <c r="K40" i="13" l="1"/>
  <c r="K40" i="12"/>
  <c r="K40" i="11"/>
  <c r="K40" i="10"/>
  <c r="K40" i="15"/>
  <c r="K40" i="14"/>
  <c r="K40" i="7"/>
  <c r="K40" i="6"/>
  <c r="K40" i="5"/>
  <c r="K40" i="9"/>
  <c r="K40" i="8"/>
  <c r="B30" i="13"/>
  <c r="B30" i="12"/>
  <c r="B30" i="11"/>
  <c r="B30" i="10"/>
  <c r="B30" i="15"/>
  <c r="B30" i="14"/>
  <c r="B30" i="7"/>
  <c r="B30" i="6"/>
  <c r="B30" i="5"/>
  <c r="B30" i="9"/>
  <c r="B30" i="8"/>
  <c r="D32" i="7"/>
  <c r="D32" i="5"/>
  <c r="D32" i="4"/>
  <c r="D32" i="14"/>
  <c r="D32" i="13"/>
  <c r="D32" i="12"/>
  <c r="D32" i="11"/>
  <c r="D32" i="10"/>
  <c r="D32" i="15"/>
  <c r="D34" i="14"/>
  <c r="AL35" i="14"/>
  <c r="AK35" i="14"/>
  <c r="AJ35" i="14"/>
  <c r="AI35" i="14"/>
  <c r="AH35" i="14"/>
  <c r="AG35" i="14"/>
  <c r="AF35" i="14"/>
  <c r="AE35" i="14"/>
  <c r="AD35" i="14"/>
  <c r="AC35" i="14"/>
  <c r="AB35" i="14"/>
  <c r="AA35" i="14"/>
  <c r="Z35" i="14"/>
  <c r="Y35" i="14"/>
  <c r="X35" i="14"/>
  <c r="W35" i="14"/>
  <c r="V35" i="14"/>
  <c r="U35" i="14"/>
  <c r="T35" i="14"/>
  <c r="S35" i="14"/>
  <c r="R35" i="14"/>
  <c r="Q35" i="14"/>
  <c r="P35" i="14"/>
  <c r="O35" i="14"/>
  <c r="N35" i="14"/>
  <c r="M35" i="14"/>
  <c r="L35" i="14"/>
  <c r="K35" i="14"/>
  <c r="J35" i="14"/>
  <c r="I35" i="14"/>
  <c r="H35" i="14"/>
  <c r="D34" i="15"/>
  <c r="AL35" i="15"/>
  <c r="AK35" i="15"/>
  <c r="AJ35" i="15"/>
  <c r="AI35" i="15"/>
  <c r="AH35" i="15"/>
  <c r="AG35" i="15"/>
  <c r="AF35" i="15"/>
  <c r="AE35" i="15"/>
  <c r="AD35" i="15"/>
  <c r="AC35" i="15"/>
  <c r="AB35" i="15"/>
  <c r="AA35" i="15"/>
  <c r="Z35" i="15"/>
  <c r="Y35" i="15"/>
  <c r="X35" i="15"/>
  <c r="W35" i="15"/>
  <c r="V35" i="15"/>
  <c r="U35" i="15"/>
  <c r="T35" i="15"/>
  <c r="S35" i="15"/>
  <c r="R35" i="15"/>
  <c r="Q35" i="15"/>
  <c r="P35" i="15"/>
  <c r="O35" i="15"/>
  <c r="N35" i="15"/>
  <c r="M35" i="15"/>
  <c r="L35" i="15"/>
  <c r="K35" i="15"/>
  <c r="J35" i="15"/>
  <c r="I35" i="15"/>
  <c r="D35" i="15" s="1"/>
  <c r="H35" i="15"/>
  <c r="D34" i="12"/>
  <c r="AL35" i="12"/>
  <c r="AK35" i="12"/>
  <c r="AJ35" i="12"/>
  <c r="AI35" i="12"/>
  <c r="AH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T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D34" i="13"/>
  <c r="AL35" i="13"/>
  <c r="AK35" i="13"/>
  <c r="AJ35" i="13"/>
  <c r="AI35" i="13"/>
  <c r="AH35" i="13"/>
  <c r="AG35" i="13"/>
  <c r="AF35" i="13"/>
  <c r="AE35" i="13"/>
  <c r="AD35" i="13"/>
  <c r="AC35" i="13"/>
  <c r="AB35" i="13"/>
  <c r="AA35" i="13"/>
  <c r="Z35" i="13"/>
  <c r="Y35" i="13"/>
  <c r="X35" i="13"/>
  <c r="W35" i="13"/>
  <c r="V35" i="13"/>
  <c r="U35" i="13"/>
  <c r="T35" i="13"/>
  <c r="S35" i="13"/>
  <c r="R35" i="13"/>
  <c r="Q35" i="13"/>
  <c r="P35" i="13"/>
  <c r="O35" i="13"/>
  <c r="N35" i="13"/>
  <c r="M35" i="13"/>
  <c r="L35" i="13"/>
  <c r="K35" i="13"/>
  <c r="J35" i="13"/>
  <c r="I35" i="13"/>
  <c r="H35" i="13"/>
  <c r="D34" i="11"/>
  <c r="AL35" i="11"/>
  <c r="AK35" i="11"/>
  <c r="AJ35" i="11"/>
  <c r="AI35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D34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D35" i="10" s="1"/>
  <c r="I35" i="10"/>
  <c r="H35" i="10"/>
  <c r="D34" i="4"/>
  <c r="H35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D34" i="5"/>
  <c r="AL35" i="5"/>
  <c r="AK35" i="5"/>
  <c r="AJ35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D32" i="6"/>
  <c r="D34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D34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D32" i="8"/>
  <c r="D34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D32" i="9"/>
  <c r="D34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D35" i="5" l="1"/>
  <c r="D35" i="9"/>
  <c r="D35" i="14"/>
  <c r="D35" i="6"/>
  <c r="D35" i="8"/>
  <c r="D35" i="4"/>
  <c r="D35" i="13"/>
  <c r="D35" i="11"/>
  <c r="D35" i="12"/>
</calcChain>
</file>

<file path=xl/sharedStrings.xml><?xml version="1.0" encoding="utf-8"?>
<sst xmlns="http://schemas.openxmlformats.org/spreadsheetml/2006/main" count="589" uniqueCount="42">
  <si>
    <t>Date</t>
  </si>
  <si>
    <t>Daily average</t>
  </si>
  <si>
    <t>Daily average ELV</t>
  </si>
  <si>
    <t>Monthly maximum</t>
  </si>
  <si>
    <t>No. of invalid days</t>
  </si>
  <si>
    <t>Value valid?</t>
  </si>
  <si>
    <t>Y</t>
  </si>
  <si>
    <t>Total invalid 1/2 hours</t>
  </si>
  <si>
    <t>No. of invalid 1/2 hours</t>
  </si>
  <si>
    <t>Sum of exceedances</t>
  </si>
  <si>
    <t>Value exceeds ELV (Y/N)</t>
  </si>
  <si>
    <t xml:space="preserve">Signed </t>
  </si>
  <si>
    <t xml:space="preserve">Date </t>
  </si>
  <si>
    <t>Signed</t>
  </si>
  <si>
    <t>Operator: Castle Cement Ltd</t>
  </si>
  <si>
    <t>Installation: Padeswood Works</t>
  </si>
  <si>
    <t>(Authorised to sign as representative of Castle Cement Ltd)</t>
  </si>
  <si>
    <t>Daily average Kiln 4</t>
  </si>
  <si>
    <t>Kiln 4</t>
  </si>
  <si>
    <t>(Authorised to sign as representative of Castle UK Cement Ltd)</t>
  </si>
  <si>
    <t>Operator: Castle UK Cement Ltd</t>
  </si>
  <si>
    <t xml:space="preserve">Kiln 4 </t>
  </si>
  <si>
    <t>Cement Mill 1</t>
  </si>
  <si>
    <t>Daily average Cement Mill 1</t>
  </si>
  <si>
    <t>Cement Mill 2</t>
  </si>
  <si>
    <t>Daily average Cement Mill 2</t>
  </si>
  <si>
    <t>Daily average Cement Mill 3</t>
  </si>
  <si>
    <t>Cement Mill 3</t>
  </si>
  <si>
    <t>Daily average CM 4 Mill filter</t>
  </si>
  <si>
    <t>Cement Mill 4 - mill filter</t>
  </si>
  <si>
    <t>Daily average CM 4 classifier</t>
  </si>
  <si>
    <t>Cement Mill 4 - classifier</t>
  </si>
  <si>
    <t>Daily average Kiln 4 cooler exhaust</t>
  </si>
  <si>
    <t>Kiln 4 cooler exhaust</t>
  </si>
  <si>
    <t>Kiln Report of Continuous Monitored Emissions from Kiln 4 (Emission Point A8)</t>
  </si>
  <si>
    <t>Kiln Report of Continuous Monitored Emissions from Cement Mill 1(Emission Point A3)</t>
  </si>
  <si>
    <t>Kiln Report of Continuous Monitored Emissions from Cement Mill 2 (Emission Point A4)</t>
  </si>
  <si>
    <t>Kiln Report of Continuous Monitored Emissions from Cement Mill 3 (Emission Point A5)</t>
  </si>
  <si>
    <t>Kiln Report of Continuous Monitored Emissions from Kiln 4 cooler exhuast (Emission Point A9)</t>
  </si>
  <si>
    <t>Kiln Report of Continuous Monitored Emissions from Cement Mill 4 - classifier (Emission Point A7)</t>
  </si>
  <si>
    <t>Kiln Report of Continuous Monitored Emissions from Cement Mill 4 - mill filter (Emission Point A6)</t>
  </si>
  <si>
    <r>
      <t xml:space="preserve">Permit Reference Number: </t>
    </r>
    <r>
      <rPr>
        <b/>
        <sz val="11"/>
        <rFont val="Arial"/>
        <family val="2"/>
      </rPr>
      <t>BL1096IB/V012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</si>
</sst>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\ yyyy"/>
  </numFmts>
  <fonts count="13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4.5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4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83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5" fillId="0" borderId="6" xfId="0" applyFont="1" applyBorder="1"/>
    <xf numFmtId="0" fontId="0" fillId="0" borderId="6" xfId="0" applyBorder="1"/>
    <xf numFmtId="0" fontId="8" fillId="0" borderId="7" xfId="0" applyFont="1" applyBorder="1"/>
    <xf numFmtId="0" fontId="8" fillId="0" borderId="8" xfId="0" applyFont="1" applyBorder="1" applyAlignment="1">
      <alignment horizontal="center"/>
    </xf>
    <xf numFmtId="1" fontId="8" fillId="0" borderId="8" xfId="0" applyNumberFormat="1" applyFont="1" applyBorder="1" applyAlignment="1">
      <alignment horizontal="center"/>
    </xf>
    <xf numFmtId="0" fontId="8" fillId="0" borderId="8" xfId="0" applyFont="1" applyBorder="1"/>
    <xf numFmtId="1" fontId="8" fillId="0" borderId="0" xfId="0" applyNumberFormat="1" applyFont="1" applyAlignment="1">
      <alignment horizontal="center"/>
    </xf>
    <xf numFmtId="1" fontId="8" fillId="0" borderId="9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vertical="center"/>
    </xf>
    <xf numFmtId="1" fontId="8" fillId="0" borderId="5" xfId="0" applyNumberFormat="1" applyFont="1" applyBorder="1" applyAlignment="1">
      <alignment horizontal="center"/>
    </xf>
    <xf numFmtId="1" fontId="8" fillId="0" borderId="10" xfId="0" applyNumberFormat="1" applyFont="1" applyBorder="1" applyAlignment="1">
      <alignment horizontal="center"/>
    </xf>
    <xf numFmtId="1" fontId="8" fillId="0" borderId="3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/>
    <xf numFmtId="0" fontId="8" fillId="0" borderId="2" xfId="0" applyFont="1" applyBorder="1" applyAlignment="1">
      <alignment horizontal="center" vertical="center" wrapText="1"/>
    </xf>
    <xf numFmtId="2" fontId="8" fillId="0" borderId="0" xfId="0" applyNumberFormat="1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vertical="center"/>
    </xf>
    <xf numFmtId="0" fontId="12" fillId="0" borderId="0" xfId="0" applyFont="1"/>
    <xf numFmtId="0" fontId="11" fillId="0" borderId="1" xfId="0" applyFont="1" applyBorder="1"/>
    <xf numFmtId="0" fontId="11" fillId="0" borderId="2" xfId="0" applyFont="1" applyBorder="1"/>
    <xf numFmtId="0" fontId="11" fillId="0" borderId="3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1" fontId="11" fillId="0" borderId="0" xfId="0" applyNumberFormat="1" applyFont="1" applyAlignment="1">
      <alignment horizontal="center"/>
    </xf>
    <xf numFmtId="1" fontId="8" fillId="0" borderId="0" xfId="0" applyNumberFormat="1" applyFont="1"/>
    <xf numFmtId="0" fontId="11" fillId="0" borderId="8" xfId="0" applyFont="1" applyBorder="1" applyAlignment="1">
      <alignment horizontal="center"/>
    </xf>
    <xf numFmtId="164" fontId="11" fillId="0" borderId="7" xfId="1" applyNumberFormat="1" applyBorder="1" applyAlignment="1">
      <alignment horizontal="center"/>
    </xf>
    <xf numFmtId="164" fontId="11" fillId="0" borderId="11" xfId="1" applyNumberFormat="1" applyBorder="1" applyAlignment="1">
      <alignment horizontal="center"/>
    </xf>
    <xf numFmtId="164" fontId="11" fillId="0" borderId="11" xfId="0" applyNumberFormat="1" applyFont="1" applyBorder="1" applyAlignment="1">
      <alignment horizontal="center"/>
    </xf>
    <xf numFmtId="1" fontId="11" fillId="0" borderId="11" xfId="2" applyNumberFormat="1" applyBorder="1" applyAlignment="1">
      <alignment horizontal="center"/>
    </xf>
    <xf numFmtId="1" fontId="11" fillId="0" borderId="7" xfId="2" applyNumberFormat="1" applyBorder="1" applyAlignment="1">
      <alignment horizontal="center"/>
    </xf>
    <xf numFmtId="164" fontId="11" fillId="0" borderId="7" xfId="2" applyNumberFormat="1" applyBorder="1" applyAlignment="1">
      <alignment horizontal="center"/>
    </xf>
    <xf numFmtId="2" fontId="11" fillId="0" borderId="7" xfId="2" applyNumberFormat="1" applyBorder="1" applyAlignment="1">
      <alignment horizontal="center"/>
    </xf>
    <xf numFmtId="164" fontId="11" fillId="0" borderId="11" xfId="2" applyNumberFormat="1" applyBorder="1" applyAlignment="1">
      <alignment horizontal="center"/>
    </xf>
    <xf numFmtId="2" fontId="11" fillId="0" borderId="8" xfId="0" applyNumberFormat="1" applyFont="1" applyBorder="1" applyAlignment="1">
      <alignment horizontal="center"/>
    </xf>
    <xf numFmtId="1" fontId="11" fillId="0" borderId="8" xfId="0" applyNumberFormat="1" applyFont="1" applyBorder="1" applyAlignment="1">
      <alignment horizontal="center"/>
    </xf>
    <xf numFmtId="164" fontId="11" fillId="0" borderId="8" xfId="0" applyNumberFormat="1" applyFont="1" applyBorder="1" applyAlignment="1">
      <alignment horizontal="center"/>
    </xf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0" fontId="8" fillId="0" borderId="8" xfId="0" applyFont="1" applyBorder="1"/>
    <xf numFmtId="0" fontId="8" fillId="0" borderId="9" xfId="0" applyFont="1" applyBorder="1"/>
    <xf numFmtId="165" fontId="11" fillId="2" borderId="8" xfId="0" applyNumberFormat="1" applyFont="1" applyFill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8" xfId="0" applyFont="1" applyBorder="1" applyAlignment="1">
      <alignment horizontal="center" vertical="center" wrapText="1"/>
    </xf>
    <xf numFmtId="14" fontId="11" fillId="0" borderId="0" xfId="0" applyNumberFormat="1" applyFont="1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/>
    </xf>
    <xf numFmtId="165" fontId="11" fillId="2" borderId="9" xfId="0" applyNumberFormat="1" applyFont="1" applyFill="1" applyBorder="1" applyAlignment="1">
      <alignment horizontal="center"/>
    </xf>
    <xf numFmtId="165" fontId="11" fillId="2" borderId="12" xfId="0" applyNumberFormat="1" applyFont="1" applyFill="1" applyBorder="1" applyAlignment="1">
      <alignment horizontal="center"/>
    </xf>
    <xf numFmtId="165" fontId="11" fillId="2" borderId="13" xfId="0" applyNumberFormat="1" applyFont="1" applyFill="1" applyBorder="1" applyAlignment="1">
      <alignment horizontal="center"/>
    </xf>
    <xf numFmtId="0" fontId="8" fillId="0" borderId="12" xfId="0" applyFont="1" applyBorder="1"/>
    <xf numFmtId="0" fontId="8" fillId="0" borderId="13" xfId="0" applyFont="1" applyBorder="1"/>
    <xf numFmtId="0" fontId="8" fillId="0" borderId="13" xfId="0" applyFont="1" applyBorder="1" applyAlignment="1">
      <alignment horizontal="center"/>
    </xf>
    <xf numFmtId="1" fontId="11" fillId="0" borderId="0" xfId="0" applyNumberFormat="1" applyFont="1" applyAlignment="1">
      <alignment horizontal="center"/>
    </xf>
  </cellXfs>
  <cellStyles count="17">
    <cellStyle name="Normal" xfId="0" builtinId="0"/>
    <cellStyle name="Normal 2" xfId="2" xr:uid="{00000000-0005-0000-0000-000001000000}"/>
    <cellStyle name="Normal 2 2" xfId="3" xr:uid="{00000000-0005-0000-0000-000002000000}"/>
    <cellStyle name="Normal 2 2 2" xfId="5" xr:uid="{00000000-0005-0000-0000-000003000000}"/>
    <cellStyle name="Normal 2 2 3" xfId="8" xr:uid="{00000000-0005-0000-0000-000004000000}"/>
    <cellStyle name="Normal 2 3" xfId="4" xr:uid="{00000000-0005-0000-0000-000005000000}"/>
    <cellStyle name="Normal 2 3 2" xfId="6" xr:uid="{00000000-0005-0000-0000-000006000000}"/>
    <cellStyle name="Normal 2 3 3" xfId="9" xr:uid="{00000000-0005-0000-0000-000007000000}"/>
    <cellStyle name="Normal 3" xfId="1" xr:uid="{00000000-0005-0000-0000-000008000000}"/>
    <cellStyle name="Normal 3 2" xfId="7" xr:uid="{00000000-0005-0000-0000-000009000000}"/>
    <cellStyle name="Normal 3 3" xfId="10" xr:uid="{00000000-0005-0000-0000-00000A000000}"/>
    <cellStyle name="Normal 4" xfId="11" xr:uid="{00000000-0005-0000-0000-00000B000000}"/>
    <cellStyle name="Normal 5" xfId="12" xr:uid="{00000000-0005-0000-0000-00000C000000}"/>
    <cellStyle name="Normal 6" xfId="13" xr:uid="{00000000-0005-0000-0000-00000D000000}"/>
    <cellStyle name="Normal 7" xfId="14" xr:uid="{00000000-0005-0000-0000-00000E000000}"/>
    <cellStyle name="Normal 8" xfId="15" xr:uid="{00000000-0005-0000-0000-00000F000000}"/>
    <cellStyle name="Normal 9" xfId="16" xr:uid="{00000000-0005-0000-0000-000010000000}"/>
  </cellStyles>
  <dxfs count="1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 val="0"/>
        <i/>
        <color rgb="FFFF9933"/>
      </font>
    </dxf>
    <dxf>
      <font>
        <b/>
        <i val="0"/>
        <condense val="0"/>
        <extend val="0"/>
        <color rgb="FFFF0000"/>
      </font>
    </dxf>
    <dxf>
      <font>
        <b val="0"/>
        <i/>
        <color rgb="FFFF9933"/>
      </font>
    </dxf>
    <dxf>
      <font>
        <b val="0"/>
        <i/>
        <condense val="0"/>
        <extend val="0"/>
        <color indexed="51"/>
      </font>
    </dxf>
    <dxf>
      <font>
        <b/>
        <i val="0"/>
        <condense val="0"/>
        <extend val="0"/>
        <color indexed="10"/>
      </font>
    </dxf>
    <dxf>
      <font>
        <b val="0"/>
        <i/>
        <color theme="9"/>
      </font>
    </dxf>
    <dxf>
      <font>
        <b/>
        <i val="0"/>
        <condense val="0"/>
        <extend val="0"/>
        <color indexed="10"/>
      </font>
    </dxf>
    <dxf>
      <font>
        <b val="0"/>
        <i/>
        <condense val="0"/>
        <extend val="0"/>
        <color indexed="51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FF9900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Dust!$E$31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ED6-4040-B138-E25B231F1598}"/>
            </c:ext>
          </c:extLst>
        </c:ser>
        <c:ser>
          <c:idx val="1"/>
          <c:order val="1"/>
          <c:tx>
            <c:strRef>
              <c:f>Dust!$E$32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Dust!$H$32:$AL$32</c:f>
              <c:numCache>
                <c:formatCode>0.0</c:formatCode>
                <c:ptCount val="31"/>
                <c:pt idx="0">
                  <c:v>1.22</c:v>
                </c:pt>
                <c:pt idx="1">
                  <c:v>1.56</c:v>
                </c:pt>
                <c:pt idx="2">
                  <c:v>1.88</c:v>
                </c:pt>
                <c:pt idx="3">
                  <c:v>1.44</c:v>
                </c:pt>
                <c:pt idx="4">
                  <c:v>1.64</c:v>
                </c:pt>
                <c:pt idx="5">
                  <c:v>1.55</c:v>
                </c:pt>
                <c:pt idx="6">
                  <c:v>2.1</c:v>
                </c:pt>
                <c:pt idx="7">
                  <c:v>1.67</c:v>
                </c:pt>
                <c:pt idx="8">
                  <c:v>1.51</c:v>
                </c:pt>
                <c:pt idx="9">
                  <c:v>1.56</c:v>
                </c:pt>
                <c:pt idx="10">
                  <c:v>1.91</c:v>
                </c:pt>
                <c:pt idx="11">
                  <c:v>1.42</c:v>
                </c:pt>
                <c:pt idx="13">
                  <c:v>2.74</c:v>
                </c:pt>
                <c:pt idx="14">
                  <c:v>1.78</c:v>
                </c:pt>
                <c:pt idx="15">
                  <c:v>1.69</c:v>
                </c:pt>
                <c:pt idx="16">
                  <c:v>2.63</c:v>
                </c:pt>
                <c:pt idx="17">
                  <c:v>2.29</c:v>
                </c:pt>
                <c:pt idx="18">
                  <c:v>1.68</c:v>
                </c:pt>
                <c:pt idx="19">
                  <c:v>1.81</c:v>
                </c:pt>
                <c:pt idx="20">
                  <c:v>2.21</c:v>
                </c:pt>
                <c:pt idx="21">
                  <c:v>1.96</c:v>
                </c:pt>
                <c:pt idx="22">
                  <c:v>1.82</c:v>
                </c:pt>
                <c:pt idx="23">
                  <c:v>1.87</c:v>
                </c:pt>
                <c:pt idx="24">
                  <c:v>2.0299999999999998</c:v>
                </c:pt>
                <c:pt idx="25">
                  <c:v>2.2599999999999998</c:v>
                </c:pt>
                <c:pt idx="26">
                  <c:v>2.59</c:v>
                </c:pt>
                <c:pt idx="27">
                  <c:v>1.94</c:v>
                </c:pt>
                <c:pt idx="28">
                  <c:v>1.62</c:v>
                </c:pt>
                <c:pt idx="29">
                  <c:v>1.84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ED6-4040-B138-E25B231F15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1271640"/>
        <c:axId val="221272424"/>
      </c:lineChart>
      <c:catAx>
        <c:axId val="22127164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272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127242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27164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S3/A6
 Daily Average Monitoring
 Data for Sox
 </a:t>
            </a:r>
          </a:p>
        </c:rich>
      </c:tx>
      <c:layout>
        <c:manualLayout>
          <c:xMode val="edge"/>
          <c:yMode val="edge"/>
          <c:x val="3.0543677458766036E-3"/>
          <c:y val="9.97067448680351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92730604764812"/>
          <c:y val="0.10557184750733138"/>
          <c:w val="0.79291386682956633"/>
          <c:h val="0.74486803519061584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SOx!$H$31:$AN$31</c:f>
              <c:numCache>
                <c:formatCode>0</c:formatCode>
                <c:ptCount val="33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B2-4069-BC4D-221039EA2D0F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SOx!$H$32:$AL$32</c:f>
              <c:numCache>
                <c:formatCode>0</c:formatCode>
                <c:ptCount val="31"/>
                <c:pt idx="0">
                  <c:v>0.66356082090035828</c:v>
                </c:pt>
                <c:pt idx="1">
                  <c:v>0.47200468935262457</c:v>
                </c:pt>
                <c:pt idx="2">
                  <c:v>2.3190179572369924</c:v>
                </c:pt>
                <c:pt idx="3">
                  <c:v>0.24911483758238293</c:v>
                </c:pt>
                <c:pt idx="4">
                  <c:v>0.15348592132753472</c:v>
                </c:pt>
                <c:pt idx="5">
                  <c:v>0.60209857354474183</c:v>
                </c:pt>
                <c:pt idx="6">
                  <c:v>5.4920560763582109E-3</c:v>
                </c:pt>
                <c:pt idx="7">
                  <c:v>0.10971195928180173</c:v>
                </c:pt>
                <c:pt idx="8">
                  <c:v>0.6054730427484396</c:v>
                </c:pt>
                <c:pt idx="9">
                  <c:v>0.53315393204832373</c:v>
                </c:pt>
                <c:pt idx="10">
                  <c:v>4.6885575061181202</c:v>
                </c:pt>
                <c:pt idx="11">
                  <c:v>0.73034421417970696</c:v>
                </c:pt>
                <c:pt idx="13">
                  <c:v>0.76800068678886524</c:v>
                </c:pt>
                <c:pt idx="14">
                  <c:v>1.6657476465024372</c:v>
                </c:pt>
                <c:pt idx="15">
                  <c:v>4.3600802219242542E-2</c:v>
                </c:pt>
                <c:pt idx="16">
                  <c:v>0.21361930745350868</c:v>
                </c:pt>
                <c:pt idx="17">
                  <c:v>5.528852054340447E-3</c:v>
                </c:pt>
                <c:pt idx="18">
                  <c:v>0.80738759217389588</c:v>
                </c:pt>
                <c:pt idx="19">
                  <c:v>5.6898452664364309E-2</c:v>
                </c:pt>
                <c:pt idx="20">
                  <c:v>0.62549941865381531</c:v>
                </c:pt>
                <c:pt idx="21">
                  <c:v>1.4500428232788291E-2</c:v>
                </c:pt>
                <c:pt idx="22">
                  <c:v>4.1776582748363121E-2</c:v>
                </c:pt>
                <c:pt idx="23">
                  <c:v>2.8175357526236838E-3</c:v>
                </c:pt>
                <c:pt idx="24">
                  <c:v>0.16196031314159828</c:v>
                </c:pt>
                <c:pt idx="25">
                  <c:v>0.23244571107211578</c:v>
                </c:pt>
                <c:pt idx="26">
                  <c:v>7.0298381889878317E-2</c:v>
                </c:pt>
                <c:pt idx="27">
                  <c:v>0.41918649738656777</c:v>
                </c:pt>
                <c:pt idx="28">
                  <c:v>6.9027461628684547E-2</c:v>
                </c:pt>
                <c:pt idx="29">
                  <c:v>0.20529682080243486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B2-4069-BC4D-221039EA2D0F}"/>
            </c:ext>
          </c:extLst>
        </c:ser>
        <c:ser>
          <c:idx val="2"/>
          <c:order val="2"/>
          <c:tx>
            <c:strRef>
              <c:f>SOx!#REF!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SOx!#REF!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4B2-4069-BC4D-221039EA2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1270072"/>
        <c:axId val="221271248"/>
      </c:lineChart>
      <c:catAx>
        <c:axId val="221270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271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127124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12700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8937080024434942E-2"/>
          <c:y val="0.5161290322580645"/>
          <c:w val="0.12278558338423946"/>
          <c:h val="0.334310850439882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S4/A6 
Daily Average
 Monitoring Data
 for SOx</a:t>
            </a:r>
          </a:p>
        </c:rich>
      </c:tx>
      <c:layout>
        <c:manualLayout>
          <c:xMode val="edge"/>
          <c:yMode val="edge"/>
          <c:x val="1.4050091631032376E-2"/>
          <c:y val="0.1085043988269794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16615760537568"/>
          <c:y val="6.4516129032258063E-2"/>
          <c:w val="0.83445326817348808"/>
          <c:h val="0.81818181818181823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SOx!$H$31:$AL$31</c:f>
              <c:numCache>
                <c:formatCode>0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274-426E-8AB3-A23A764331F2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SOx!$H$32:$AL$32</c:f>
              <c:numCache>
                <c:formatCode>0</c:formatCode>
                <c:ptCount val="31"/>
                <c:pt idx="0">
                  <c:v>0.66356082090035828</c:v>
                </c:pt>
                <c:pt idx="1">
                  <c:v>0.47200468935262457</c:v>
                </c:pt>
                <c:pt idx="2">
                  <c:v>2.3190179572369924</c:v>
                </c:pt>
                <c:pt idx="3">
                  <c:v>0.24911483758238293</c:v>
                </c:pt>
                <c:pt idx="4">
                  <c:v>0.15348592132753472</c:v>
                </c:pt>
                <c:pt idx="5">
                  <c:v>0.60209857354474183</c:v>
                </c:pt>
                <c:pt idx="6">
                  <c:v>5.4920560763582109E-3</c:v>
                </c:pt>
                <c:pt idx="7">
                  <c:v>0.10971195928180173</c:v>
                </c:pt>
                <c:pt idx="8">
                  <c:v>0.6054730427484396</c:v>
                </c:pt>
                <c:pt idx="9">
                  <c:v>0.53315393204832373</c:v>
                </c:pt>
                <c:pt idx="10">
                  <c:v>4.6885575061181202</c:v>
                </c:pt>
                <c:pt idx="11">
                  <c:v>0.73034421417970696</c:v>
                </c:pt>
                <c:pt idx="13">
                  <c:v>0.76800068678886524</c:v>
                </c:pt>
                <c:pt idx="14">
                  <c:v>1.6657476465024372</c:v>
                </c:pt>
                <c:pt idx="15">
                  <c:v>4.3600802219242542E-2</c:v>
                </c:pt>
                <c:pt idx="16">
                  <c:v>0.21361930745350868</c:v>
                </c:pt>
                <c:pt idx="17">
                  <c:v>5.528852054340447E-3</c:v>
                </c:pt>
                <c:pt idx="18">
                  <c:v>0.80738759217389588</c:v>
                </c:pt>
                <c:pt idx="19">
                  <c:v>5.6898452664364309E-2</c:v>
                </c:pt>
                <c:pt idx="20">
                  <c:v>0.62549941865381531</c:v>
                </c:pt>
                <c:pt idx="21">
                  <c:v>1.4500428232788291E-2</c:v>
                </c:pt>
                <c:pt idx="22">
                  <c:v>4.1776582748363121E-2</c:v>
                </c:pt>
                <c:pt idx="23">
                  <c:v>2.8175357526236838E-3</c:v>
                </c:pt>
                <c:pt idx="24">
                  <c:v>0.16196031314159828</c:v>
                </c:pt>
                <c:pt idx="25">
                  <c:v>0.23244571107211578</c:v>
                </c:pt>
                <c:pt idx="26">
                  <c:v>7.0298381889878317E-2</c:v>
                </c:pt>
                <c:pt idx="27">
                  <c:v>0.41918649738656777</c:v>
                </c:pt>
                <c:pt idx="28">
                  <c:v>6.9027461628684547E-2</c:v>
                </c:pt>
                <c:pt idx="29">
                  <c:v>0.20529682080243486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274-426E-8AB3-A23A764331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0433424"/>
        <c:axId val="220431464"/>
      </c:lineChart>
      <c:catAx>
        <c:axId val="22043342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431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043146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43342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631032376298105E-3"/>
          <c:y val="0.48093841642228741"/>
          <c:w val="0.10568112400733048"/>
          <c:h val="0.37829912023460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S4/A7
 Daily Average
 Monitoring Data
 for NOx</a:t>
            </a:r>
          </a:p>
        </c:rich>
      </c:tx>
      <c:layout>
        <c:manualLayout>
          <c:xMode val="edge"/>
          <c:yMode val="edge"/>
          <c:x val="1.4660965180207697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9877825290164"/>
          <c:y val="8.5545969147449843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NOx!$E$31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NOx!$H$31:$AL$31</c:f>
              <c:numCache>
                <c:formatCode>0</c:formatCode>
                <c:ptCount val="31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8F-4630-8648-D68FEEFB6062}"/>
            </c:ext>
          </c:extLst>
        </c:ser>
        <c:ser>
          <c:idx val="1"/>
          <c:order val="1"/>
          <c:tx>
            <c:strRef>
              <c:f>NOx!$E$32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NOx!$H$32:$AL$32</c:f>
              <c:numCache>
                <c:formatCode>0</c:formatCode>
                <c:ptCount val="31"/>
                <c:pt idx="0">
                  <c:v>385.44644313056665</c:v>
                </c:pt>
                <c:pt idx="1">
                  <c:v>391.3353705035654</c:v>
                </c:pt>
                <c:pt idx="2">
                  <c:v>405.2164446835252</c:v>
                </c:pt>
                <c:pt idx="3">
                  <c:v>403.45443650163435</c:v>
                </c:pt>
                <c:pt idx="4">
                  <c:v>412.00607544133555</c:v>
                </c:pt>
                <c:pt idx="5">
                  <c:v>396.94862410195924</c:v>
                </c:pt>
                <c:pt idx="6">
                  <c:v>405.06428152387036</c:v>
                </c:pt>
                <c:pt idx="7">
                  <c:v>414.75531092348126</c:v>
                </c:pt>
                <c:pt idx="8">
                  <c:v>413.33060447148262</c:v>
                </c:pt>
                <c:pt idx="9">
                  <c:v>402.24384618711792</c:v>
                </c:pt>
                <c:pt idx="10">
                  <c:v>383.96391105401756</c:v>
                </c:pt>
                <c:pt idx="11">
                  <c:v>356.90314195751472</c:v>
                </c:pt>
                <c:pt idx="13">
                  <c:v>416.14637653449199</c:v>
                </c:pt>
                <c:pt idx="14">
                  <c:v>405.59307609772844</c:v>
                </c:pt>
                <c:pt idx="15">
                  <c:v>398.94540870246425</c:v>
                </c:pt>
                <c:pt idx="16">
                  <c:v>397.74786825306046</c:v>
                </c:pt>
                <c:pt idx="17">
                  <c:v>418.05207122737022</c:v>
                </c:pt>
                <c:pt idx="18">
                  <c:v>363.51089013439855</c:v>
                </c:pt>
                <c:pt idx="19">
                  <c:v>412.25415265465199</c:v>
                </c:pt>
                <c:pt idx="20">
                  <c:v>404.5042956285115</c:v>
                </c:pt>
                <c:pt idx="21">
                  <c:v>401.34710077089017</c:v>
                </c:pt>
                <c:pt idx="22">
                  <c:v>369.64903555122174</c:v>
                </c:pt>
                <c:pt idx="23">
                  <c:v>373.32397024327088</c:v>
                </c:pt>
                <c:pt idx="24">
                  <c:v>403.41530580291447</c:v>
                </c:pt>
                <c:pt idx="25">
                  <c:v>393.28933891805883</c:v>
                </c:pt>
                <c:pt idx="26">
                  <c:v>409.65919813098304</c:v>
                </c:pt>
                <c:pt idx="27">
                  <c:v>385.51739962546679</c:v>
                </c:pt>
                <c:pt idx="28">
                  <c:v>370.02910452367655</c:v>
                </c:pt>
                <c:pt idx="29">
                  <c:v>395.22697876519607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8F-4630-8648-D68FEEFB606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0430288"/>
        <c:axId val="220076520"/>
      </c:lineChart>
      <c:catAx>
        <c:axId val="22043028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076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007652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43028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23885155772E-2"/>
          <c:y val="0.51032595387961455"/>
          <c:w val="0.1032376298106292"/>
          <c:h val="0.312685266538954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S4/A3
 Daily Average
 Monitoring Data
 for TOC</a:t>
            </a:r>
          </a:p>
        </c:rich>
      </c:tx>
      <c:layout>
        <c:manualLayout>
          <c:xMode val="edge"/>
          <c:yMode val="edge"/>
          <c:x val="1.4058683902562194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58439075405154"/>
          <c:y val="9.4395552162703275E-2"/>
          <c:w val="0.83924230427034319"/>
          <c:h val="0.7640140003168796"/>
        </c:manualLayout>
      </c:layout>
      <c:lineChart>
        <c:grouping val="standard"/>
        <c:varyColors val="0"/>
        <c:ser>
          <c:idx val="0"/>
          <c:order val="0"/>
          <c:tx>
            <c:strRef>
              <c:f>TOC!$E$31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87B-43D0-A5AF-C8A485BFBC2E}"/>
            </c:ext>
          </c:extLst>
        </c:ser>
        <c:ser>
          <c:idx val="1"/>
          <c:order val="1"/>
          <c:tx>
            <c:strRef>
              <c:f>TOC!$E$32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TOC!$H$32:$AL$32</c:f>
              <c:numCache>
                <c:formatCode>0</c:formatCode>
                <c:ptCount val="31"/>
                <c:pt idx="0">
                  <c:v>9.9015946144737175</c:v>
                </c:pt>
                <c:pt idx="1">
                  <c:v>10.184723868692135</c:v>
                </c:pt>
                <c:pt idx="2">
                  <c:v>9.3568362039162931</c:v>
                </c:pt>
                <c:pt idx="3">
                  <c:v>10.762762967043821</c:v>
                </c:pt>
                <c:pt idx="4">
                  <c:v>10.146605714220506</c:v>
                </c:pt>
                <c:pt idx="5">
                  <c:v>10.349097903313334</c:v>
                </c:pt>
                <c:pt idx="6">
                  <c:v>8.8070998766697866</c:v>
                </c:pt>
                <c:pt idx="7">
                  <c:v>8.6766833577279083</c:v>
                </c:pt>
                <c:pt idx="8">
                  <c:v>12.764937808762031</c:v>
                </c:pt>
                <c:pt idx="9">
                  <c:v>8.7359081545300992</c:v>
                </c:pt>
                <c:pt idx="10">
                  <c:v>7.2178815367903457</c:v>
                </c:pt>
                <c:pt idx="11">
                  <c:v>8.0867618826430547</c:v>
                </c:pt>
                <c:pt idx="13">
                  <c:v>18.432323130482956</c:v>
                </c:pt>
                <c:pt idx="14">
                  <c:v>13.286985939553929</c:v>
                </c:pt>
                <c:pt idx="15">
                  <c:v>10.852056463857169</c:v>
                </c:pt>
                <c:pt idx="16">
                  <c:v>10.39360057415454</c:v>
                </c:pt>
                <c:pt idx="17">
                  <c:v>7.2729137179103658</c:v>
                </c:pt>
                <c:pt idx="18">
                  <c:v>11.880083443695263</c:v>
                </c:pt>
                <c:pt idx="19">
                  <c:v>6.4238917275950422</c:v>
                </c:pt>
                <c:pt idx="20">
                  <c:v>8.3906873827264015</c:v>
                </c:pt>
                <c:pt idx="21">
                  <c:v>7.8412513019771701</c:v>
                </c:pt>
                <c:pt idx="22">
                  <c:v>7.9480264234773976</c:v>
                </c:pt>
                <c:pt idx="23">
                  <c:v>7.4392384079632281</c:v>
                </c:pt>
                <c:pt idx="24">
                  <c:v>7.7978145331165969</c:v>
                </c:pt>
                <c:pt idx="25">
                  <c:v>8.1187439460989541</c:v>
                </c:pt>
                <c:pt idx="26">
                  <c:v>8.3915960431067553</c:v>
                </c:pt>
                <c:pt idx="27">
                  <c:v>8.5333551665705318</c:v>
                </c:pt>
                <c:pt idx="28">
                  <c:v>6.5603807666434095</c:v>
                </c:pt>
                <c:pt idx="29">
                  <c:v>7.4449481905553183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87B-43D0-A5AF-C8A485BFBC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4632248"/>
        <c:axId val="224632640"/>
      </c:lineChart>
      <c:catAx>
        <c:axId val="22463224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632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463264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63224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7.3349655143802751E-3"/>
          <c:y val="0.47787748282368531"/>
          <c:w val="0.10268951720132385"/>
          <c:h val="0.383481930660982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S4/A4
 Daily Average
 Monitoring Data
 for HCl</a:t>
            </a:r>
          </a:p>
        </c:rich>
      </c:tx>
      <c:layout>
        <c:manualLayout>
          <c:xMode val="edge"/>
          <c:yMode val="edge"/>
          <c:x val="1.4067286689654224E-2"/>
          <c:y val="0.113702785769499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9610921738174"/>
          <c:y val="7.8717313225038194E-2"/>
          <c:w val="0.84159071673757446"/>
          <c:h val="0.78425767620501008"/>
        </c:manualLayout>
      </c:layout>
      <c:lineChart>
        <c:grouping val="standard"/>
        <c:varyColors val="0"/>
        <c:ser>
          <c:idx val="0"/>
          <c:order val="0"/>
          <c:tx>
            <c:strRef>
              <c:f>HCl!$E$31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8B9-45C7-86ED-7513686D03E5}"/>
            </c:ext>
          </c:extLst>
        </c:ser>
        <c:ser>
          <c:idx val="1"/>
          <c:order val="1"/>
          <c:tx>
            <c:strRef>
              <c:f>HCl!$E$32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HCl!$H$32:$AL$32</c:f>
              <c:numCache>
                <c:formatCode>0.0</c:formatCode>
                <c:ptCount val="31"/>
                <c:pt idx="0">
                  <c:v>1.5325240390769916</c:v>
                </c:pt>
                <c:pt idx="1">
                  <c:v>2.0402044837942461</c:v>
                </c:pt>
                <c:pt idx="2">
                  <c:v>2.7873362705085754</c:v>
                </c:pt>
                <c:pt idx="3">
                  <c:v>1.5678924825104277</c:v>
                </c:pt>
                <c:pt idx="4">
                  <c:v>2.5524592154309258</c:v>
                </c:pt>
                <c:pt idx="5">
                  <c:v>1.8225062646007997</c:v>
                </c:pt>
                <c:pt idx="6">
                  <c:v>3.0020455646796771</c:v>
                </c:pt>
                <c:pt idx="7">
                  <c:v>0.99933377440549609</c:v>
                </c:pt>
                <c:pt idx="8">
                  <c:v>1.2812032424261532</c:v>
                </c:pt>
                <c:pt idx="9">
                  <c:v>1.3829814178323732</c:v>
                </c:pt>
                <c:pt idx="10">
                  <c:v>3.310733019244017</c:v>
                </c:pt>
                <c:pt idx="11">
                  <c:v>1.7008467874395565</c:v>
                </c:pt>
                <c:pt idx="13">
                  <c:v>4.255496369421186</c:v>
                </c:pt>
                <c:pt idx="14">
                  <c:v>1.4044069552442628</c:v>
                </c:pt>
                <c:pt idx="15">
                  <c:v>1.1603046640575354</c:v>
                </c:pt>
                <c:pt idx="16">
                  <c:v>1.8879462778735363</c:v>
                </c:pt>
                <c:pt idx="17">
                  <c:v>2.6351902398937854</c:v>
                </c:pt>
                <c:pt idx="18">
                  <c:v>1.921594338472274</c:v>
                </c:pt>
                <c:pt idx="19">
                  <c:v>1.9959551120800876</c:v>
                </c:pt>
                <c:pt idx="20">
                  <c:v>3.4680016304600039</c:v>
                </c:pt>
                <c:pt idx="21">
                  <c:v>2.1401311329927948</c:v>
                </c:pt>
                <c:pt idx="22">
                  <c:v>1.6434627361138008</c:v>
                </c:pt>
                <c:pt idx="23">
                  <c:v>1.1129888900073679</c:v>
                </c:pt>
                <c:pt idx="24">
                  <c:v>1.6849444135689424</c:v>
                </c:pt>
                <c:pt idx="25">
                  <c:v>2.0497849061818787</c:v>
                </c:pt>
                <c:pt idx="26">
                  <c:v>3.685737466781593</c:v>
                </c:pt>
                <c:pt idx="27">
                  <c:v>1.7893931657639095</c:v>
                </c:pt>
                <c:pt idx="28">
                  <c:v>1.0051531636741353</c:v>
                </c:pt>
                <c:pt idx="29">
                  <c:v>1.0296031167476356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8B9-45C7-86ED-7513686D03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4633816"/>
        <c:axId val="224634208"/>
      </c:lineChart>
      <c:catAx>
        <c:axId val="22463381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634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463420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63381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74317406296234E-3"/>
          <c:y val="0.50728935189469049"/>
          <c:w val="0.10336397611093756"/>
          <c:h val="0.341108357308498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S3/A5
 Daily Average 
Monitoring Data
 for CO</a:t>
            </a:r>
          </a:p>
        </c:rich>
      </c:tx>
      <c:layout>
        <c:manualLayout>
          <c:xMode val="edge"/>
          <c:yMode val="edge"/>
          <c:x val="1.097560975609756E-2"/>
          <c:y val="0.1052634584688484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8780487804878"/>
          <c:y val="8.771954872404035E-2"/>
          <c:w val="0.83048780487804874"/>
          <c:h val="0.77485601372902313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CO!$H$31:$AN$31</c:f>
              <c:numCache>
                <c:formatCode>0</c:formatCode>
                <c:ptCount val="33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78D-4A62-B00A-6EBD1B3B861B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CO!$H$32:$AL$32</c:f>
              <c:numCache>
                <c:formatCode>0</c:formatCode>
                <c:ptCount val="31"/>
                <c:pt idx="0">
                  <c:v>305.71375880483339</c:v>
                </c:pt>
                <c:pt idx="1">
                  <c:v>320.51152993035146</c:v>
                </c:pt>
                <c:pt idx="2">
                  <c:v>349.62932930884023</c:v>
                </c:pt>
                <c:pt idx="3">
                  <c:v>312.04942820170356</c:v>
                </c:pt>
                <c:pt idx="4">
                  <c:v>330.47303689224515</c:v>
                </c:pt>
                <c:pt idx="5">
                  <c:v>347.19385915784454</c:v>
                </c:pt>
                <c:pt idx="6">
                  <c:v>345.45266396470112</c:v>
                </c:pt>
                <c:pt idx="7">
                  <c:v>356.86836182638353</c:v>
                </c:pt>
                <c:pt idx="8">
                  <c:v>384.49421874919341</c:v>
                </c:pt>
                <c:pt idx="9">
                  <c:v>363.53182974377722</c:v>
                </c:pt>
                <c:pt idx="10">
                  <c:v>338.5039858914875</c:v>
                </c:pt>
                <c:pt idx="11">
                  <c:v>336.59244144100347</c:v>
                </c:pt>
                <c:pt idx="13">
                  <c:v>447.88783874869256</c:v>
                </c:pt>
                <c:pt idx="14">
                  <c:v>385.57154674487776</c:v>
                </c:pt>
                <c:pt idx="15">
                  <c:v>405.91332295618491</c:v>
                </c:pt>
                <c:pt idx="16">
                  <c:v>398.62677456942941</c:v>
                </c:pt>
                <c:pt idx="17">
                  <c:v>345.23626698821954</c:v>
                </c:pt>
                <c:pt idx="18">
                  <c:v>394.6867019333024</c:v>
                </c:pt>
                <c:pt idx="19">
                  <c:v>319.30346672585938</c:v>
                </c:pt>
                <c:pt idx="20">
                  <c:v>329.4748190433375</c:v>
                </c:pt>
                <c:pt idx="21">
                  <c:v>348.04699076322277</c:v>
                </c:pt>
                <c:pt idx="22">
                  <c:v>403.17409042969206</c:v>
                </c:pt>
                <c:pt idx="23">
                  <c:v>389.63910850705361</c:v>
                </c:pt>
                <c:pt idx="24">
                  <c:v>391.12891842889206</c:v>
                </c:pt>
                <c:pt idx="25">
                  <c:v>368.47126547126521</c:v>
                </c:pt>
                <c:pt idx="26">
                  <c:v>362.23299670835439</c:v>
                </c:pt>
                <c:pt idx="27">
                  <c:v>350.06861893883172</c:v>
                </c:pt>
                <c:pt idx="28">
                  <c:v>331.66341674709423</c:v>
                </c:pt>
                <c:pt idx="29">
                  <c:v>367.78389389547596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78D-4A62-B00A-6EBD1B3B861B}"/>
            </c:ext>
          </c:extLst>
        </c:ser>
        <c:ser>
          <c:idx val="2"/>
          <c:order val="2"/>
          <c:tx>
            <c:strRef>
              <c:f>CO!#REF!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CO!#REF!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78D-4A62-B00A-6EBD1B3B86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4634992"/>
        <c:axId val="224635384"/>
      </c:lineChart>
      <c:catAx>
        <c:axId val="2246349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635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46353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6349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6.0975609756097563E-3"/>
          <c:y val="0.47660954806728589"/>
          <c:w val="0.11219512195121951"/>
          <c:h val="0.423977818832861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S4/A5
 Daily Average
 Monitoring Data
 for CO</a:t>
            </a:r>
          </a:p>
        </c:rich>
      </c:tx>
      <c:layout>
        <c:manualLayout>
          <c:xMode val="edge"/>
          <c:yMode val="edge"/>
          <c:x val="8.5261901115583228E-3"/>
          <c:y val="9.6491503596444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325905528552"/>
          <c:y val="6.4327669064296253E-2"/>
          <c:w val="0.83313057661512746"/>
          <c:h val="0.79239992347383115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CO!$H$31:$AL$31</c:f>
              <c:numCache>
                <c:formatCode>0</c:formatCode>
                <c:ptCount val="31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1A-437D-850F-3B950256053A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CO!$H$32:$AL$32</c:f>
              <c:numCache>
                <c:formatCode>0</c:formatCode>
                <c:ptCount val="31"/>
                <c:pt idx="0">
                  <c:v>305.71375880483339</c:v>
                </c:pt>
                <c:pt idx="1">
                  <c:v>320.51152993035146</c:v>
                </c:pt>
                <c:pt idx="2">
                  <c:v>349.62932930884023</c:v>
                </c:pt>
                <c:pt idx="3">
                  <c:v>312.04942820170356</c:v>
                </c:pt>
                <c:pt idx="4">
                  <c:v>330.47303689224515</c:v>
                </c:pt>
                <c:pt idx="5">
                  <c:v>347.19385915784454</c:v>
                </c:pt>
                <c:pt idx="6">
                  <c:v>345.45266396470112</c:v>
                </c:pt>
                <c:pt idx="7">
                  <c:v>356.86836182638353</c:v>
                </c:pt>
                <c:pt idx="8">
                  <c:v>384.49421874919341</c:v>
                </c:pt>
                <c:pt idx="9">
                  <c:v>363.53182974377722</c:v>
                </c:pt>
                <c:pt idx="10">
                  <c:v>338.5039858914875</c:v>
                </c:pt>
                <c:pt idx="11">
                  <c:v>336.59244144100347</c:v>
                </c:pt>
                <c:pt idx="13">
                  <c:v>447.88783874869256</c:v>
                </c:pt>
                <c:pt idx="14">
                  <c:v>385.57154674487776</c:v>
                </c:pt>
                <c:pt idx="15">
                  <c:v>405.91332295618491</c:v>
                </c:pt>
                <c:pt idx="16">
                  <c:v>398.62677456942941</c:v>
                </c:pt>
                <c:pt idx="17">
                  <c:v>345.23626698821954</c:v>
                </c:pt>
                <c:pt idx="18">
                  <c:v>394.6867019333024</c:v>
                </c:pt>
                <c:pt idx="19">
                  <c:v>319.30346672585938</c:v>
                </c:pt>
                <c:pt idx="20">
                  <c:v>329.4748190433375</c:v>
                </c:pt>
                <c:pt idx="21">
                  <c:v>348.04699076322277</c:v>
                </c:pt>
                <c:pt idx="22">
                  <c:v>403.17409042969206</c:v>
                </c:pt>
                <c:pt idx="23">
                  <c:v>389.63910850705361</c:v>
                </c:pt>
                <c:pt idx="24">
                  <c:v>391.12891842889206</c:v>
                </c:pt>
                <c:pt idx="25">
                  <c:v>368.47126547126521</c:v>
                </c:pt>
                <c:pt idx="26">
                  <c:v>362.23299670835439</c:v>
                </c:pt>
                <c:pt idx="27">
                  <c:v>350.06861893883172</c:v>
                </c:pt>
                <c:pt idx="28">
                  <c:v>331.66341674709423</c:v>
                </c:pt>
                <c:pt idx="29">
                  <c:v>367.78389389547596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1A-437D-850F-3B95025605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5585608"/>
        <c:axId val="220661704"/>
      </c:lineChart>
      <c:catAx>
        <c:axId val="1955856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0661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066170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58560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4.8721086351761842E-3"/>
          <c:y val="0.45029368345007381"/>
          <c:w val="0.10962244429146414"/>
          <c:h val="0.330410300193885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S4/A13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'A9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541-42D1-8185-A6BCB734985C}"/>
            </c:ext>
          </c:extLst>
        </c:ser>
        <c:ser>
          <c:idx val="1"/>
          <c:order val="1"/>
          <c:tx>
            <c:strRef>
              <c:f>'A9 Dust'!$E$32</c:f>
              <c:strCache>
                <c:ptCount val="1"/>
                <c:pt idx="0">
                  <c:v>Daily average Kiln 4 cooler exhaust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Dust'!$H$32:$AL$32</c:f>
              <c:numCache>
                <c:formatCode>0.0</c:formatCode>
                <c:ptCount val="31"/>
                <c:pt idx="0">
                  <c:v>2.0083565970122659</c:v>
                </c:pt>
                <c:pt idx="1">
                  <c:v>1.8482737544774581</c:v>
                </c:pt>
                <c:pt idx="2">
                  <c:v>2.6693012154776929</c:v>
                </c:pt>
                <c:pt idx="3">
                  <c:v>2.2000000000000002</c:v>
                </c:pt>
                <c:pt idx="4">
                  <c:v>1.9828451140926358</c:v>
                </c:pt>
                <c:pt idx="5">
                  <c:v>1.9804439358630692</c:v>
                </c:pt>
                <c:pt idx="6">
                  <c:v>1.9463262075206971</c:v>
                </c:pt>
                <c:pt idx="7">
                  <c:v>2.0203723242444154</c:v>
                </c:pt>
                <c:pt idx="8" formatCode="0">
                  <c:v>1.8</c:v>
                </c:pt>
                <c:pt idx="9">
                  <c:v>2.1801997238872066</c:v>
                </c:pt>
                <c:pt idx="10">
                  <c:v>1.9350819627569984</c:v>
                </c:pt>
                <c:pt idx="11">
                  <c:v>2.0709481746004346</c:v>
                </c:pt>
                <c:pt idx="13">
                  <c:v>1.7492646055741643</c:v>
                </c:pt>
                <c:pt idx="14">
                  <c:v>2.0154710859401095</c:v>
                </c:pt>
                <c:pt idx="15">
                  <c:v>2.2999999999999998</c:v>
                </c:pt>
                <c:pt idx="16">
                  <c:v>1.9</c:v>
                </c:pt>
                <c:pt idx="17">
                  <c:v>1.7015105432389956</c:v>
                </c:pt>
                <c:pt idx="18">
                  <c:v>1.6755377380405128</c:v>
                </c:pt>
                <c:pt idx="19">
                  <c:v>2.0675878008801489</c:v>
                </c:pt>
                <c:pt idx="20">
                  <c:v>2.0246573144430395</c:v>
                </c:pt>
                <c:pt idx="21">
                  <c:v>2.3303111044881502</c:v>
                </c:pt>
                <c:pt idx="22">
                  <c:v>2.3796581468042892</c:v>
                </c:pt>
                <c:pt idx="23">
                  <c:v>2.3415028240596447</c:v>
                </c:pt>
                <c:pt idx="24">
                  <c:v>2.6365437313868454</c:v>
                </c:pt>
                <c:pt idx="25">
                  <c:v>2.584058060681738</c:v>
                </c:pt>
                <c:pt idx="26">
                  <c:v>2.7</c:v>
                </c:pt>
                <c:pt idx="27">
                  <c:v>1.7908494812257505</c:v>
                </c:pt>
                <c:pt idx="28">
                  <c:v>2.2999999999999998</c:v>
                </c:pt>
                <c:pt idx="29">
                  <c:v>2.7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541-42D1-8185-A6BCB73498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5943776"/>
        <c:axId val="200822664"/>
      </c:lineChart>
      <c:catAx>
        <c:axId val="19594377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0822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082266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594377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S4/A8 
Daily Average
 Monitoring Data 
for Particulate Mtter</a:t>
            </a:r>
          </a:p>
        </c:rich>
      </c:tx>
      <c:layout>
        <c:manualLayout>
          <c:xMode val="edge"/>
          <c:yMode val="edge"/>
          <c:x val="1.2812694482122317E-2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'A3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02A-41EB-994E-40EDBE634135}"/>
            </c:ext>
          </c:extLst>
        </c:ser>
        <c:ser>
          <c:idx val="1"/>
          <c:order val="1"/>
          <c:tx>
            <c:strRef>
              <c:f>'A3 Dust'!$E$32</c:f>
              <c:strCache>
                <c:ptCount val="1"/>
                <c:pt idx="0">
                  <c:v>Daily average Cement Mill 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Dust'!$H$32:$AL$32</c:f>
              <c:numCache>
                <c:formatCode>0.00</c:formatCode>
                <c:ptCount val="31"/>
                <c:pt idx="0">
                  <c:v>0.18421052631578946</c:v>
                </c:pt>
                <c:pt idx="1">
                  <c:v>0.20578947368421055</c:v>
                </c:pt>
                <c:pt idx="3">
                  <c:v>0.22857142857142859</c:v>
                </c:pt>
                <c:pt idx="4">
                  <c:v>0.254</c:v>
                </c:pt>
                <c:pt idx="5">
                  <c:v>5.5E-2</c:v>
                </c:pt>
                <c:pt idx="6">
                  <c:v>0.1</c:v>
                </c:pt>
                <c:pt idx="7">
                  <c:v>0.13250000000000003</c:v>
                </c:pt>
                <c:pt idx="8">
                  <c:v>8.1666666666666679E-2</c:v>
                </c:pt>
                <c:pt idx="9">
                  <c:v>0.22833333333333336</c:v>
                </c:pt>
                <c:pt idx="10">
                  <c:v>0.18615384615384614</c:v>
                </c:pt>
                <c:pt idx="11">
                  <c:v>0.23941176470588238</c:v>
                </c:pt>
                <c:pt idx="12">
                  <c:v>9.1875000000000012E-2</c:v>
                </c:pt>
                <c:pt idx="13">
                  <c:v>0.22999999999999998</c:v>
                </c:pt>
                <c:pt idx="14">
                  <c:v>0.36764705882352944</c:v>
                </c:pt>
                <c:pt idx="15">
                  <c:v>0.10875</c:v>
                </c:pt>
                <c:pt idx="16">
                  <c:v>0.16833333333333333</c:v>
                </c:pt>
                <c:pt idx="17">
                  <c:v>0.17166666666666666</c:v>
                </c:pt>
                <c:pt idx="18">
                  <c:v>0.11416666666666668</c:v>
                </c:pt>
                <c:pt idx="19">
                  <c:v>0.12</c:v>
                </c:pt>
                <c:pt idx="20">
                  <c:v>0.1</c:v>
                </c:pt>
                <c:pt idx="21">
                  <c:v>0.2</c:v>
                </c:pt>
                <c:pt idx="22">
                  <c:v>0.21</c:v>
                </c:pt>
                <c:pt idx="23">
                  <c:v>0.27</c:v>
                </c:pt>
                <c:pt idx="24">
                  <c:v>0.32</c:v>
                </c:pt>
                <c:pt idx="25">
                  <c:v>0.16</c:v>
                </c:pt>
                <c:pt idx="26">
                  <c:v>0.09</c:v>
                </c:pt>
                <c:pt idx="27">
                  <c:v>0.62</c:v>
                </c:pt>
                <c:pt idx="28">
                  <c:v>0.15</c:v>
                </c:pt>
                <c:pt idx="30" formatCode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02A-41EB-994E-40EDBE6341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823448"/>
        <c:axId val="200823840"/>
      </c:lineChart>
      <c:catAx>
        <c:axId val="20082344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0823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082384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082344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S4/A9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'A4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0B-4E2E-8A10-F073AF753146}"/>
            </c:ext>
          </c:extLst>
        </c:ser>
        <c:ser>
          <c:idx val="1"/>
          <c:order val="1"/>
          <c:tx>
            <c:strRef>
              <c:f>'A4 Dust'!$E$32</c:f>
              <c:strCache>
                <c:ptCount val="1"/>
                <c:pt idx="0">
                  <c:v>Daily average Cement Mill 2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Dust'!$H$32:$AL$32</c:f>
              <c:numCache>
                <c:formatCode>0.00</c:formatCode>
                <c:ptCount val="31"/>
                <c:pt idx="0">
                  <c:v>0.45913043478260873</c:v>
                </c:pt>
                <c:pt idx="1">
                  <c:v>0.36473684210526325</c:v>
                </c:pt>
                <c:pt idx="3">
                  <c:v>0.44285714285714278</c:v>
                </c:pt>
                <c:pt idx="4">
                  <c:v>0.30782608695652175</c:v>
                </c:pt>
                <c:pt idx="5">
                  <c:v>0.115</c:v>
                </c:pt>
                <c:pt idx="6">
                  <c:v>0.51444444444444448</c:v>
                </c:pt>
                <c:pt idx="7">
                  <c:v>0.34</c:v>
                </c:pt>
                <c:pt idx="8">
                  <c:v>0.18</c:v>
                </c:pt>
                <c:pt idx="9">
                  <c:v>0.43521739130434789</c:v>
                </c:pt>
                <c:pt idx="10">
                  <c:v>1.0642857142857143</c:v>
                </c:pt>
                <c:pt idx="11">
                  <c:v>1.1000000000000001</c:v>
                </c:pt>
                <c:pt idx="12">
                  <c:v>1.2150000000000001</c:v>
                </c:pt>
                <c:pt idx="13">
                  <c:v>2.938333333333333</c:v>
                </c:pt>
                <c:pt idx="14">
                  <c:v>0.55642857142857138</c:v>
                </c:pt>
                <c:pt idx="15">
                  <c:v>0.69727272727272716</c:v>
                </c:pt>
                <c:pt idx="16">
                  <c:v>1.129</c:v>
                </c:pt>
                <c:pt idx="17">
                  <c:v>1.1295238095238094</c:v>
                </c:pt>
                <c:pt idx="18">
                  <c:v>0.59136363636363631</c:v>
                </c:pt>
                <c:pt idx="19">
                  <c:v>0.36562499999999998</c:v>
                </c:pt>
                <c:pt idx="20">
                  <c:v>0.25</c:v>
                </c:pt>
                <c:pt idx="21">
                  <c:v>0.18</c:v>
                </c:pt>
                <c:pt idx="22">
                  <c:v>0.3</c:v>
                </c:pt>
                <c:pt idx="23">
                  <c:v>0.36</c:v>
                </c:pt>
                <c:pt idx="24">
                  <c:v>0.91</c:v>
                </c:pt>
                <c:pt idx="25">
                  <c:v>0.46</c:v>
                </c:pt>
                <c:pt idx="26">
                  <c:v>0.37</c:v>
                </c:pt>
                <c:pt idx="27">
                  <c:v>0.42</c:v>
                </c:pt>
                <c:pt idx="28">
                  <c:v>0.37</c:v>
                </c:pt>
                <c:pt idx="29">
                  <c:v>0.05</c:v>
                </c:pt>
                <c:pt idx="30" formatCode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0B-4E2E-8A10-F073AF7531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4633424"/>
        <c:axId val="200824624"/>
      </c:lineChart>
      <c:catAx>
        <c:axId val="22463342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0824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082462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2463342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S4/A10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'A5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BBC-4D23-9EF2-A4A3446C61AE}"/>
            </c:ext>
          </c:extLst>
        </c:ser>
        <c:ser>
          <c:idx val="1"/>
          <c:order val="1"/>
          <c:tx>
            <c:strRef>
              <c:f>'A5 Dust'!$E$32</c:f>
              <c:strCache>
                <c:ptCount val="1"/>
                <c:pt idx="0">
                  <c:v>Daily average Cement Mill 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Dust'!$H$32:$AL$32</c:f>
              <c:numCache>
                <c:formatCode>0.0</c:formatCode>
                <c:ptCount val="31"/>
                <c:pt idx="0">
                  <c:v>0.37</c:v>
                </c:pt>
                <c:pt idx="1">
                  <c:v>0.28000000000000003</c:v>
                </c:pt>
                <c:pt idx="2">
                  <c:v>3.58</c:v>
                </c:pt>
                <c:pt idx="3">
                  <c:v>6.06</c:v>
                </c:pt>
                <c:pt idx="4">
                  <c:v>0.47</c:v>
                </c:pt>
                <c:pt idx="5">
                  <c:v>0.88</c:v>
                </c:pt>
                <c:pt idx="6">
                  <c:v>1.57</c:v>
                </c:pt>
                <c:pt idx="7">
                  <c:v>14.19</c:v>
                </c:pt>
                <c:pt idx="8">
                  <c:v>11.84</c:v>
                </c:pt>
                <c:pt idx="9">
                  <c:v>13.96</c:v>
                </c:pt>
                <c:pt idx="10">
                  <c:v>8.56</c:v>
                </c:pt>
                <c:pt idx="11">
                  <c:v>12.39</c:v>
                </c:pt>
                <c:pt idx="12">
                  <c:v>14.29</c:v>
                </c:pt>
                <c:pt idx="13">
                  <c:v>9.93</c:v>
                </c:pt>
                <c:pt idx="14">
                  <c:v>15.24</c:v>
                </c:pt>
                <c:pt idx="15">
                  <c:v>15.34</c:v>
                </c:pt>
                <c:pt idx="16">
                  <c:v>11.96</c:v>
                </c:pt>
                <c:pt idx="17">
                  <c:v>13.95</c:v>
                </c:pt>
                <c:pt idx="18">
                  <c:v>12.18</c:v>
                </c:pt>
                <c:pt idx="19">
                  <c:v>14.87</c:v>
                </c:pt>
                <c:pt idx="20">
                  <c:v>4.74</c:v>
                </c:pt>
                <c:pt idx="21">
                  <c:v>14.2</c:v>
                </c:pt>
                <c:pt idx="22">
                  <c:v>20.18</c:v>
                </c:pt>
                <c:pt idx="23">
                  <c:v>11.34</c:v>
                </c:pt>
                <c:pt idx="24">
                  <c:v>7.99</c:v>
                </c:pt>
                <c:pt idx="25">
                  <c:v>5.33</c:v>
                </c:pt>
                <c:pt idx="26">
                  <c:v>2.75</c:v>
                </c:pt>
                <c:pt idx="27">
                  <c:v>1.97</c:v>
                </c:pt>
                <c:pt idx="28">
                  <c:v>3.25</c:v>
                </c:pt>
                <c:pt idx="29">
                  <c:v>1.95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BBC-4D23-9EF2-A4A3446C61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825408"/>
        <c:axId val="200825800"/>
      </c:lineChart>
      <c:catAx>
        <c:axId val="2008254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0825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082580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082540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S4/A11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'A6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E4-47BD-8781-5DE2E1C96DE2}"/>
            </c:ext>
          </c:extLst>
        </c:ser>
        <c:ser>
          <c:idx val="1"/>
          <c:order val="1"/>
          <c:tx>
            <c:strRef>
              <c:f>'A6 Dust'!$E$32</c:f>
              <c:strCache>
                <c:ptCount val="1"/>
                <c:pt idx="0">
                  <c:v>Daily average CM 4 Mill filter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Dust'!$H$32:$AL$32</c:f>
              <c:numCache>
                <c:formatCode>0.00</c:formatCode>
                <c:ptCount val="31"/>
                <c:pt idx="11">
                  <c:v>0</c:v>
                </c:pt>
                <c:pt idx="12">
                  <c:v>0.11</c:v>
                </c:pt>
                <c:pt idx="13">
                  <c:v>0.15</c:v>
                </c:pt>
                <c:pt idx="14">
                  <c:v>0.15</c:v>
                </c:pt>
                <c:pt idx="15">
                  <c:v>0.11</c:v>
                </c:pt>
                <c:pt idx="16">
                  <c:v>0.15</c:v>
                </c:pt>
                <c:pt idx="17">
                  <c:v>0.15</c:v>
                </c:pt>
                <c:pt idx="18">
                  <c:v>3.81</c:v>
                </c:pt>
                <c:pt idx="19">
                  <c:v>9.18</c:v>
                </c:pt>
                <c:pt idx="20">
                  <c:v>7.11</c:v>
                </c:pt>
                <c:pt idx="21">
                  <c:v>2.0499999999999998</c:v>
                </c:pt>
                <c:pt idx="22">
                  <c:v>0.06</c:v>
                </c:pt>
                <c:pt idx="23">
                  <c:v>0.24</c:v>
                </c:pt>
                <c:pt idx="24">
                  <c:v>0</c:v>
                </c:pt>
                <c:pt idx="25">
                  <c:v>0.09</c:v>
                </c:pt>
                <c:pt idx="26">
                  <c:v>7.0000000000000007E-2</c:v>
                </c:pt>
                <c:pt idx="27">
                  <c:v>0.12</c:v>
                </c:pt>
                <c:pt idx="28">
                  <c:v>0.2</c:v>
                </c:pt>
                <c:pt idx="29">
                  <c:v>0.16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E4-47BD-8781-5DE2E1C96D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602408"/>
        <c:axId val="200602800"/>
      </c:lineChart>
      <c:catAx>
        <c:axId val="20060240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0602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060280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060240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'A7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465-4BBC-BC00-3A816DD56530}"/>
            </c:ext>
          </c:extLst>
        </c:ser>
        <c:ser>
          <c:idx val="1"/>
          <c:order val="1"/>
          <c:tx>
            <c:strRef>
              <c:f>'A7 Dust'!$E$32</c:f>
              <c:strCache>
                <c:ptCount val="1"/>
                <c:pt idx="0">
                  <c:v>Daily average CM 4 classifier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Dust'!$H$32:$AL$32</c:f>
              <c:numCache>
                <c:formatCode>0.0</c:formatCode>
                <c:ptCount val="31"/>
                <c:pt idx="11">
                  <c:v>0.35</c:v>
                </c:pt>
                <c:pt idx="12">
                  <c:v>1.48</c:v>
                </c:pt>
                <c:pt idx="13">
                  <c:v>1.56</c:v>
                </c:pt>
                <c:pt idx="14">
                  <c:v>5.2</c:v>
                </c:pt>
                <c:pt idx="15">
                  <c:v>3.33</c:v>
                </c:pt>
                <c:pt idx="16">
                  <c:v>5.88</c:v>
                </c:pt>
                <c:pt idx="17">
                  <c:v>7.21</c:v>
                </c:pt>
                <c:pt idx="18">
                  <c:v>5.53</c:v>
                </c:pt>
                <c:pt idx="19">
                  <c:v>4.45</c:v>
                </c:pt>
                <c:pt idx="20">
                  <c:v>14.06</c:v>
                </c:pt>
                <c:pt idx="21">
                  <c:v>6.04</c:v>
                </c:pt>
                <c:pt idx="22">
                  <c:v>2.89</c:v>
                </c:pt>
                <c:pt idx="23">
                  <c:v>1.31</c:v>
                </c:pt>
                <c:pt idx="24">
                  <c:v>4.72</c:v>
                </c:pt>
                <c:pt idx="25">
                  <c:v>2.2799999999999998</c:v>
                </c:pt>
                <c:pt idx="26">
                  <c:v>2.88</c:v>
                </c:pt>
                <c:pt idx="27">
                  <c:v>3.64</c:v>
                </c:pt>
                <c:pt idx="28">
                  <c:v>1.96</c:v>
                </c:pt>
                <c:pt idx="29">
                  <c:v>11.95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465-4BBC-BC00-3A816DD565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603584"/>
        <c:axId val="200603976"/>
      </c:lineChart>
      <c:catAx>
        <c:axId val="20060358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0603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0060397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0060358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6" name="Chart 2"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7169" name="Chart 1">
          <a:extLst>
            <a:ext uri="{FF2B5EF4-FFF2-40B4-BE49-F238E27FC236}">
              <a16:creationId xmlns:a16="http://schemas.microsoft.com/office/drawing/2014/main" id="{00000000-0008-0000-0200-000001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0</xdr:colOff>
      <xdr:row>26</xdr:row>
      <xdr:rowOff>152400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00000000-0008-0000-03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28575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0.49578</cdr:x>
      <cdr:y>0.4983</cdr:y>
    </cdr:from>
    <cdr:to>
      <cdr:x>0.50671</cdr:x>
      <cdr:y>0.55316</cdr:y>
    </cdr:to>
    <cdr:sp macro="" textlink="">
      <cdr:nvSpPr>
        <cdr:cNvPr id="40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728802" y="1635908"/>
          <a:ext cx="170365" cy="1797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GB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9525</xdr:colOff>
      <xdr:row>27</xdr:row>
      <xdr:rowOff>19050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00000000-0008-0000-0500-000001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</xdr:row>
      <xdr:rowOff>0</xdr:rowOff>
    </xdr:from>
    <xdr:to>
      <xdr:col>38</xdr:col>
      <xdr:colOff>28575</xdr:colOff>
      <xdr:row>27</xdr:row>
      <xdr:rowOff>19050</xdr:rowOff>
    </xdr:to>
    <xdr:graphicFrame macro="">
      <xdr:nvGraphicFramePr>
        <xdr:cNvPr id="5122" name="Chart 2">
          <a:extLst>
            <a:ext uri="{FF2B5EF4-FFF2-40B4-BE49-F238E27FC236}">
              <a16:creationId xmlns:a16="http://schemas.microsoft.com/office/drawing/2014/main" id="{00000000-0008-0000-0500-000002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5361" name="Chart 1">
          <a:extLst>
            <a:ext uri="{FF2B5EF4-FFF2-40B4-BE49-F238E27FC236}">
              <a16:creationId xmlns:a16="http://schemas.microsoft.com/office/drawing/2014/main" id="{00000000-0008-0000-0600-0000013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6385" name="Chart 1">
          <a:extLst>
            <a:ext uri="{FF2B5EF4-FFF2-40B4-BE49-F238E27FC236}">
              <a16:creationId xmlns:a16="http://schemas.microsoft.com/office/drawing/2014/main" id="{00000000-0008-0000-0700-0000014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1265" name="Chart 1">
          <a:extLst>
            <a:ext uri="{FF2B5EF4-FFF2-40B4-BE49-F238E27FC236}">
              <a16:creationId xmlns:a16="http://schemas.microsoft.com/office/drawing/2014/main" id="{00000000-0008-0000-0800-000001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2289" name="Chart 1">
          <a:extLst>
            <a:ext uri="{FF2B5EF4-FFF2-40B4-BE49-F238E27FC236}">
              <a16:creationId xmlns:a16="http://schemas.microsoft.com/office/drawing/2014/main" id="{00000000-0008-0000-0900-0000013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3313" name="Chart 1">
          <a:extLst>
            <a:ext uri="{FF2B5EF4-FFF2-40B4-BE49-F238E27FC236}">
              <a16:creationId xmlns:a16="http://schemas.microsoft.com/office/drawing/2014/main" id="{00000000-0008-0000-0A00-0000013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4337" name="Chart 1">
          <a:extLst>
            <a:ext uri="{FF2B5EF4-FFF2-40B4-BE49-F238E27FC236}">
              <a16:creationId xmlns:a16="http://schemas.microsoft.com/office/drawing/2014/main" id="{00000000-0008-0000-0B00-0000013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AL50"/>
  <sheetViews>
    <sheetView showZeros="0" zoomScale="75" zoomScaleNormal="75" workbookViewId="0">
      <selection activeCell="R42" sqref="R42"/>
    </sheetView>
  </sheetViews>
  <sheetFormatPr defaultRowHeight="12.75" x14ac:dyDescent="0.2"/>
  <cols>
    <col min="1" max="1" width="10.5703125" customWidth="1"/>
    <col min="2" max="2" width="9.7109375" customWidth="1"/>
    <col min="3" max="3" width="6.7109375" customWidth="1"/>
    <col min="4" max="5" width="8.140625" customWidth="1"/>
    <col min="6" max="6" width="6.5703125" customWidth="1"/>
    <col min="7" max="7" width="6.85546875" customWidth="1"/>
    <col min="8" max="8" width="6.140625" customWidth="1"/>
    <col min="9" max="38" width="5.7109375" customWidth="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4"/>
      <c r="C2" s="5" t="s">
        <v>41</v>
      </c>
      <c r="D2" s="6"/>
      <c r="E2" s="6"/>
      <c r="F2" s="6"/>
      <c r="G2" s="6"/>
      <c r="H2" s="6"/>
      <c r="I2" s="4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4"/>
      <c r="C4" s="5" t="s">
        <v>15</v>
      </c>
      <c r="D4" s="5"/>
      <c r="E4" s="5"/>
      <c r="F4" s="5"/>
      <c r="G4" s="5"/>
      <c r="H4" s="5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10"/>
      <c r="X5" s="10"/>
    </row>
    <row r="6" spans="1:38" ht="12.75" customHeight="1" x14ac:dyDescent="0.2">
      <c r="A6" s="1"/>
      <c r="B6" s="4"/>
      <c r="C6" s="11" t="s">
        <v>34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4"/>
      <c r="Q6" s="4"/>
      <c r="R6" s="4"/>
      <c r="S6" s="4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6"/>
    </row>
    <row r="9" spans="1:38" ht="12.75" customHeight="1" x14ac:dyDescent="0.2">
      <c r="A9" s="17"/>
      <c r="AL9" s="18"/>
    </row>
    <row r="10" spans="1:38" ht="12.75" customHeight="1" x14ac:dyDescent="0.2">
      <c r="A10" s="17"/>
      <c r="AL10" s="18"/>
    </row>
    <row r="11" spans="1:38" ht="12.75" customHeight="1" x14ac:dyDescent="0.2">
      <c r="A11" s="17"/>
      <c r="AL11" s="18"/>
    </row>
    <row r="12" spans="1:38" ht="12.75" customHeight="1" x14ac:dyDescent="0.2">
      <c r="A12" s="17"/>
      <c r="AL12" s="18"/>
    </row>
    <row r="13" spans="1:38" ht="12.75" customHeight="1" x14ac:dyDescent="0.2">
      <c r="A13" s="17"/>
      <c r="AL13" s="18"/>
    </row>
    <row r="14" spans="1:38" ht="12.75" customHeight="1" x14ac:dyDescent="0.2">
      <c r="A14" s="17"/>
      <c r="AL14" s="18"/>
    </row>
    <row r="15" spans="1:38" ht="12.75" customHeight="1" x14ac:dyDescent="0.2">
      <c r="A15" s="17"/>
      <c r="AL15" s="18"/>
    </row>
    <row r="16" spans="1:38" ht="12.75" customHeight="1" x14ac:dyDescent="0.2">
      <c r="A16" s="17"/>
      <c r="AL16" s="18"/>
    </row>
    <row r="17" spans="1:38" ht="12.75" customHeight="1" x14ac:dyDescent="0.2">
      <c r="A17" s="17"/>
      <c r="AL17" s="18"/>
    </row>
    <row r="18" spans="1:38" ht="12.75" customHeight="1" x14ac:dyDescent="0.2">
      <c r="A18" s="17"/>
      <c r="AL18" s="18"/>
    </row>
    <row r="19" spans="1:38" ht="12.75" customHeight="1" x14ac:dyDescent="0.2">
      <c r="A19" s="17"/>
      <c r="AL19" s="18"/>
    </row>
    <row r="20" spans="1:38" ht="12.75" customHeight="1" x14ac:dyDescent="0.2">
      <c r="A20" s="17"/>
      <c r="AL20" s="18"/>
    </row>
    <row r="21" spans="1:38" ht="12.75" customHeight="1" x14ac:dyDescent="0.2">
      <c r="A21" s="17"/>
      <c r="AL21" s="18"/>
    </row>
    <row r="22" spans="1:38" ht="12.75" customHeight="1" x14ac:dyDescent="0.2">
      <c r="A22" s="17"/>
      <c r="AL22" s="18"/>
    </row>
    <row r="23" spans="1:38" ht="12.75" customHeight="1" x14ac:dyDescent="0.2">
      <c r="A23" s="17"/>
      <c r="AL23" s="18"/>
    </row>
    <row r="24" spans="1:38" ht="12.75" customHeight="1" x14ac:dyDescent="0.2">
      <c r="A24" s="17"/>
      <c r="AL24" s="18"/>
    </row>
    <row r="25" spans="1:38" ht="12.75" customHeight="1" x14ac:dyDescent="0.2">
      <c r="A25" s="17"/>
      <c r="AL25" s="18"/>
    </row>
    <row r="26" spans="1:38" ht="12.75" customHeight="1" x14ac:dyDescent="0.2">
      <c r="A26" s="17"/>
      <c r="AL26" s="18"/>
    </row>
    <row r="27" spans="1:38" ht="12.75" customHeight="1" x14ac:dyDescent="0.2">
      <c r="A27" s="17"/>
      <c r="AL27" s="18"/>
    </row>
    <row r="28" spans="1:38" ht="12.75" customHeight="1" x14ac:dyDescent="0.2"/>
    <row r="29" spans="1:38" ht="12.75" customHeight="1" x14ac:dyDescent="0.2">
      <c r="A29" s="19" t="s">
        <v>18</v>
      </c>
      <c r="AL29" s="20"/>
    </row>
    <row r="30" spans="1:38" ht="12.75" customHeight="1" x14ac:dyDescent="0.2">
      <c r="A30" s="21"/>
      <c r="B30" s="68">
        <v>42461</v>
      </c>
      <c r="C30" s="68"/>
      <c r="D30" s="6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3">
        <v>10</v>
      </c>
      <c r="AL31" s="23">
        <v>10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2.74</v>
      </c>
      <c r="E32" s="66" t="s">
        <v>17</v>
      </c>
      <c r="F32" s="66"/>
      <c r="G32" s="67"/>
      <c r="H32" s="55">
        <v>1.22</v>
      </c>
      <c r="I32" s="55">
        <v>1.56</v>
      </c>
      <c r="J32" s="55">
        <v>1.88</v>
      </c>
      <c r="K32" s="55">
        <v>1.44</v>
      </c>
      <c r="L32" s="55">
        <v>1.64</v>
      </c>
      <c r="M32" s="55">
        <v>1.55</v>
      </c>
      <c r="N32" s="55">
        <v>2.1</v>
      </c>
      <c r="O32" s="55">
        <v>1.67</v>
      </c>
      <c r="P32" s="55">
        <v>1.51</v>
      </c>
      <c r="Q32" s="55">
        <v>1.56</v>
      </c>
      <c r="R32" s="55">
        <v>1.91</v>
      </c>
      <c r="S32" s="55">
        <v>1.42</v>
      </c>
      <c r="T32" s="55"/>
      <c r="U32" s="55">
        <v>2.74</v>
      </c>
      <c r="V32" s="55">
        <v>1.78</v>
      </c>
      <c r="W32" s="55">
        <v>1.69</v>
      </c>
      <c r="X32" s="55">
        <v>2.63</v>
      </c>
      <c r="Y32" s="55">
        <v>2.29</v>
      </c>
      <c r="Z32" s="55">
        <v>1.68</v>
      </c>
      <c r="AA32" s="55">
        <v>1.81</v>
      </c>
      <c r="AB32" s="55">
        <v>2.21</v>
      </c>
      <c r="AC32" s="55">
        <v>1.96</v>
      </c>
      <c r="AD32" s="55">
        <v>1.82</v>
      </c>
      <c r="AE32" s="55">
        <v>1.87</v>
      </c>
      <c r="AF32" s="55">
        <v>2.0299999999999998</v>
      </c>
      <c r="AG32" s="55">
        <v>2.2599999999999998</v>
      </c>
      <c r="AH32" s="55">
        <v>2.59</v>
      </c>
      <c r="AI32" s="55">
        <v>1.94</v>
      </c>
      <c r="AJ32" s="55">
        <v>1.62</v>
      </c>
      <c r="AK32" s="55">
        <v>1.84</v>
      </c>
      <c r="AL32" s="55"/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7</v>
      </c>
      <c r="E34" s="66" t="s">
        <v>8</v>
      </c>
      <c r="F34" s="66"/>
      <c r="G34" s="67"/>
      <c r="H34" s="23">
        <v>3</v>
      </c>
      <c r="I34" s="23"/>
      <c r="J34" s="23"/>
      <c r="K34" s="23"/>
      <c r="L34" s="23">
        <v>1</v>
      </c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>
        <v>2</v>
      </c>
      <c r="AB34" s="23"/>
      <c r="AC34" s="23"/>
      <c r="AD34" s="23"/>
      <c r="AE34" s="23"/>
      <c r="AF34" s="23"/>
      <c r="AG34" s="23">
        <v>1</v>
      </c>
      <c r="AH34" s="23"/>
      <c r="AI34" s="23"/>
      <c r="AJ34" s="23"/>
      <c r="AK34" s="26"/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t="s">
        <v>11</v>
      </c>
      <c r="C40" s="65"/>
      <c r="D40" s="65"/>
      <c r="E40" s="65"/>
      <c r="F40" s="65"/>
      <c r="G40" s="65"/>
      <c r="I40" s="31"/>
      <c r="J40" s="33" t="s">
        <v>12</v>
      </c>
      <c r="K40" s="64">
        <v>42493</v>
      </c>
      <c r="L40" s="64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t="s">
        <v>16</v>
      </c>
      <c r="C41" s="30"/>
      <c r="I41" s="31"/>
      <c r="J41" s="31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30"/>
      <c r="I43" s="31"/>
      <c r="J43" s="31"/>
      <c r="K43" s="32"/>
    </row>
    <row r="44" spans="1:38" ht="12.75" customHeight="1" x14ac:dyDescent="0.2">
      <c r="C44" s="30"/>
    </row>
    <row r="45" spans="1:38" ht="12.75" customHeight="1" x14ac:dyDescent="0.2">
      <c r="C45" s="30"/>
      <c r="I45" s="31"/>
      <c r="J45" s="31"/>
      <c r="K45" s="32"/>
    </row>
    <row r="46" spans="1:38" ht="12.75" customHeight="1" x14ac:dyDescent="0.2">
      <c r="C46" s="30"/>
      <c r="I46" s="31"/>
      <c r="J46" s="31"/>
      <c r="K46" s="32"/>
    </row>
    <row r="47" spans="1:38" ht="12.75" customHeight="1" x14ac:dyDescent="0.2"/>
    <row r="48" spans="1:38" ht="12.75" customHeight="1" x14ac:dyDescent="0.2"/>
    <row r="49" spans="9:11" ht="12.75" customHeight="1" x14ac:dyDescent="0.2">
      <c r="I49" s="31"/>
      <c r="J49" s="31"/>
      <c r="K49" s="32"/>
    </row>
    <row r="50" spans="9:11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N195"/>
  <sheetViews>
    <sheetView showZeros="0" zoomScale="75" zoomScaleNormal="75" workbookViewId="0">
      <selection activeCell="H34" sqref="H34:AL34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7" t="str">
        <f>Dust!C2</f>
        <v>Permit Reference Number: BL1096IB/V012</v>
      </c>
      <c r="D2" s="37"/>
      <c r="E2" s="37"/>
      <c r="F2" s="37"/>
      <c r="G2" s="37"/>
      <c r="H2" s="37"/>
      <c r="I2" s="7"/>
      <c r="J2" s="7"/>
      <c r="K2" s="7"/>
      <c r="L2" s="7"/>
      <c r="M2" s="7"/>
      <c r="N2" s="7" t="s">
        <v>14</v>
      </c>
      <c r="O2" s="7"/>
      <c r="P2" s="7"/>
      <c r="Q2" s="7"/>
      <c r="R2" s="7"/>
      <c r="S2" s="7"/>
      <c r="T2" s="7"/>
      <c r="U2" s="7"/>
      <c r="V2" s="7"/>
      <c r="W2" s="7"/>
      <c r="X2" s="7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38" ht="12.75" customHeight="1" x14ac:dyDescent="0.2">
      <c r="A4" s="1"/>
      <c r="C4" s="7" t="s">
        <v>15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43"/>
      <c r="W5" s="43"/>
      <c r="X5" s="43"/>
    </row>
    <row r="6" spans="1:38" ht="12.75" customHeight="1" x14ac:dyDescent="0.25">
      <c r="A6" s="1"/>
      <c r="C6" s="11" t="s">
        <v>34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3"/>
      <c r="U6" s="38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21</v>
      </c>
    </row>
    <row r="30" spans="1:38" ht="12.75" customHeight="1" x14ac:dyDescent="0.2">
      <c r="A30" s="21"/>
      <c r="B30" s="76">
        <f>Dust!B30</f>
        <v>42461</v>
      </c>
      <c r="C30" s="77"/>
      <c r="D30" s="78"/>
      <c r="E30" s="70" t="s">
        <v>0</v>
      </c>
      <c r="F30" s="75"/>
      <c r="G30" s="75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3" t="s">
        <v>1</v>
      </c>
      <c r="B31" s="70"/>
      <c r="C31" s="81"/>
      <c r="D31" s="24"/>
      <c r="E31" s="67" t="s">
        <v>2</v>
      </c>
      <c r="F31" s="79"/>
      <c r="G31" s="79"/>
      <c r="H31" s="23">
        <v>200</v>
      </c>
      <c r="I31" s="23">
        <v>200</v>
      </c>
      <c r="J31" s="23">
        <v>200</v>
      </c>
      <c r="K31" s="23">
        <v>200</v>
      </c>
      <c r="L31" s="23">
        <v>200</v>
      </c>
      <c r="M31" s="23">
        <v>200</v>
      </c>
      <c r="N31" s="23">
        <v>200</v>
      </c>
      <c r="O31" s="23">
        <v>200</v>
      </c>
      <c r="P31" s="23">
        <v>200</v>
      </c>
      <c r="Q31" s="23">
        <v>200</v>
      </c>
      <c r="R31" s="23">
        <v>200</v>
      </c>
      <c r="S31" s="23">
        <v>200</v>
      </c>
      <c r="T31" s="23">
        <v>200</v>
      </c>
      <c r="U31" s="23">
        <v>200</v>
      </c>
      <c r="V31" s="23">
        <v>200</v>
      </c>
      <c r="W31" s="23">
        <v>200</v>
      </c>
      <c r="X31" s="23">
        <v>200</v>
      </c>
      <c r="Y31" s="23">
        <v>200</v>
      </c>
      <c r="Z31" s="23">
        <v>200</v>
      </c>
      <c r="AA31" s="23">
        <v>200</v>
      </c>
      <c r="AB31" s="23">
        <v>200</v>
      </c>
      <c r="AC31" s="23">
        <v>200</v>
      </c>
      <c r="AD31" s="23">
        <v>200</v>
      </c>
      <c r="AE31" s="23">
        <v>200</v>
      </c>
      <c r="AF31" s="23">
        <v>200</v>
      </c>
      <c r="AG31" s="23">
        <v>200</v>
      </c>
      <c r="AH31" s="23">
        <v>200</v>
      </c>
      <c r="AI31" s="23">
        <v>200</v>
      </c>
      <c r="AJ31" s="23">
        <v>200</v>
      </c>
      <c r="AK31" s="23">
        <v>200</v>
      </c>
      <c r="AL31" s="23">
        <v>200</v>
      </c>
    </row>
    <row r="32" spans="1:38" ht="12.75" customHeight="1" x14ac:dyDescent="0.2">
      <c r="A32" s="74"/>
      <c r="B32" s="67" t="s">
        <v>3</v>
      </c>
      <c r="C32" s="80"/>
      <c r="D32" s="25">
        <f>MAX(H32:AL32)</f>
        <v>4.6885575061181202</v>
      </c>
      <c r="E32" s="67" t="s">
        <v>17</v>
      </c>
      <c r="F32" s="79"/>
      <c r="G32" s="79"/>
      <c r="H32" s="56">
        <v>0.66356082090035828</v>
      </c>
      <c r="I32" s="56">
        <v>0.47200468935262457</v>
      </c>
      <c r="J32" s="56">
        <v>2.3190179572369924</v>
      </c>
      <c r="K32" s="56">
        <v>0.24911483758238293</v>
      </c>
      <c r="L32" s="56">
        <v>0.15348592132753472</v>
      </c>
      <c r="M32" s="56">
        <v>0.60209857354474183</v>
      </c>
      <c r="N32" s="56">
        <v>5.4920560763582109E-3</v>
      </c>
      <c r="O32" s="56">
        <v>0.10971195928180173</v>
      </c>
      <c r="P32" s="56">
        <v>0.6054730427484396</v>
      </c>
      <c r="Q32" s="56">
        <v>0.53315393204832373</v>
      </c>
      <c r="R32" s="56">
        <v>4.6885575061181202</v>
      </c>
      <c r="S32" s="56">
        <v>0.73034421417970696</v>
      </c>
      <c r="T32" s="56"/>
      <c r="U32" s="56">
        <v>0.76800068678886524</v>
      </c>
      <c r="V32" s="56">
        <v>1.6657476465024372</v>
      </c>
      <c r="W32" s="56">
        <v>4.3600802219242542E-2</v>
      </c>
      <c r="X32" s="56">
        <v>0.21361930745350868</v>
      </c>
      <c r="Y32" s="56">
        <v>5.528852054340447E-3</v>
      </c>
      <c r="Z32" s="56">
        <v>0.80738759217389588</v>
      </c>
      <c r="AA32" s="56">
        <v>5.6898452664364309E-2</v>
      </c>
      <c r="AB32" s="56">
        <v>0.62549941865381531</v>
      </c>
      <c r="AC32" s="56">
        <v>1.4500428232788291E-2</v>
      </c>
      <c r="AD32" s="56">
        <v>4.1776582748363121E-2</v>
      </c>
      <c r="AE32" s="56">
        <v>2.8175357526236838E-3</v>
      </c>
      <c r="AF32" s="56">
        <v>0.16196031314159828</v>
      </c>
      <c r="AG32" s="56">
        <v>0.23244571107211578</v>
      </c>
      <c r="AH32" s="56">
        <v>7.0298381889878317E-2</v>
      </c>
      <c r="AI32" s="56">
        <v>0.41918649738656777</v>
      </c>
      <c r="AJ32" s="56">
        <v>6.9027461628684547E-2</v>
      </c>
      <c r="AK32" s="56">
        <v>0.20529682080243486</v>
      </c>
      <c r="AL32" s="57"/>
    </row>
    <row r="33" spans="1:38" ht="12.75" customHeight="1" x14ac:dyDescent="0.2">
      <c r="A33" s="7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4"/>
      <c r="B34" s="66" t="s">
        <v>7</v>
      </c>
      <c r="C34" s="66"/>
      <c r="D34" s="23">
        <f>SUM(H34:AL34)</f>
        <v>7</v>
      </c>
      <c r="E34" s="66" t="s">
        <v>8</v>
      </c>
      <c r="F34" s="66"/>
      <c r="G34" s="67"/>
      <c r="H34" s="23">
        <v>3</v>
      </c>
      <c r="I34" s="23"/>
      <c r="J34" s="23"/>
      <c r="K34" s="23"/>
      <c r="L34" s="23">
        <v>1</v>
      </c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>
        <v>2</v>
      </c>
      <c r="AB34" s="23"/>
      <c r="AC34" s="23"/>
      <c r="AD34" s="23"/>
      <c r="AE34" s="23"/>
      <c r="AF34" s="23"/>
      <c r="AG34" s="23">
        <v>1</v>
      </c>
      <c r="AH34" s="23"/>
      <c r="AI34" s="23"/>
      <c r="AJ34" s="23"/>
      <c r="AK34" s="26"/>
      <c r="AL34" s="23"/>
    </row>
    <row r="35" spans="1:38" ht="12.75" customHeight="1" x14ac:dyDescent="0.2">
      <c r="A35" s="74"/>
      <c r="B35" s="67" t="s">
        <v>9</v>
      </c>
      <c r="C35" s="80"/>
      <c r="D35" s="22">
        <f>COUNTIF(H35:AL35,"y")</f>
        <v>0</v>
      </c>
      <c r="E35" s="67" t="s">
        <v>10</v>
      </c>
      <c r="F35" s="79"/>
      <c r="G35" s="79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39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2"/>
      <c r="D40" s="82"/>
      <c r="E40" s="82"/>
      <c r="F40" s="82"/>
      <c r="G40" s="82"/>
      <c r="I40" s="33"/>
      <c r="J40" s="33" t="s">
        <v>0</v>
      </c>
      <c r="K40" s="72">
        <f>Dust!K40</f>
        <v>42493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>
      <c r="I42" s="33"/>
      <c r="J42" s="33"/>
    </row>
    <row r="43" spans="1:38" ht="12.75" customHeight="1" x14ac:dyDescent="0.2"/>
    <row r="182" spans="3:40" x14ac:dyDescent="0.2">
      <c r="C182" s="24"/>
      <c r="D182" s="69"/>
      <c r="E182" s="69"/>
      <c r="F182" s="69"/>
      <c r="G182" s="69"/>
      <c r="H182" s="69"/>
      <c r="I182" s="69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</row>
    <row r="183" spans="3:40" x14ac:dyDescent="0.2">
      <c r="C183" s="71"/>
      <c r="D183" s="69"/>
      <c r="E183" s="69"/>
      <c r="F183" s="24"/>
      <c r="G183" s="66"/>
      <c r="H183" s="66"/>
      <c r="I183" s="66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</row>
    <row r="184" spans="3:40" x14ac:dyDescent="0.2">
      <c r="C184" s="71"/>
      <c r="D184" s="66"/>
      <c r="E184" s="66"/>
      <c r="F184" s="40"/>
      <c r="G184" s="66"/>
      <c r="H184" s="66"/>
      <c r="I184" s="66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23"/>
    </row>
    <row r="185" spans="3:40" x14ac:dyDescent="0.2">
      <c r="C185" s="71"/>
      <c r="D185" s="66"/>
      <c r="E185" s="66"/>
      <c r="F185" s="22"/>
      <c r="G185" s="66"/>
      <c r="H185" s="66"/>
      <c r="I185" s="66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</row>
    <row r="186" spans="3:40" x14ac:dyDescent="0.2">
      <c r="C186" s="71"/>
      <c r="D186" s="66"/>
      <c r="E186" s="66"/>
      <c r="F186" s="22"/>
      <c r="G186" s="66"/>
      <c r="H186" s="66"/>
      <c r="I186" s="66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</row>
    <row r="187" spans="3:40" x14ac:dyDescent="0.2">
      <c r="C187" s="71"/>
      <c r="D187" s="66"/>
      <c r="E187" s="66"/>
      <c r="F187" s="22"/>
      <c r="G187" s="66"/>
      <c r="H187" s="66"/>
      <c r="I187" s="66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</row>
    <row r="190" spans="3:40" x14ac:dyDescent="0.2">
      <c r="C190" s="24"/>
      <c r="D190" s="69"/>
      <c r="E190" s="69"/>
      <c r="F190" s="69"/>
      <c r="G190" s="69"/>
      <c r="H190" s="69"/>
      <c r="I190" s="69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</row>
    <row r="191" spans="3:40" x14ac:dyDescent="0.2">
      <c r="C191" s="71"/>
      <c r="D191" s="69"/>
      <c r="E191" s="69"/>
      <c r="F191" s="24"/>
      <c r="G191" s="66"/>
      <c r="H191" s="66"/>
      <c r="I191" s="66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</row>
    <row r="192" spans="3:40" x14ac:dyDescent="0.2">
      <c r="C192" s="71"/>
      <c r="D192" s="66"/>
      <c r="E192" s="66"/>
      <c r="F192" s="40"/>
      <c r="G192" s="66"/>
      <c r="H192" s="66"/>
      <c r="I192" s="66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23"/>
    </row>
    <row r="193" spans="3:40" x14ac:dyDescent="0.2">
      <c r="C193" s="71"/>
      <c r="D193" s="66"/>
      <c r="E193" s="66"/>
      <c r="F193" s="22"/>
      <c r="G193" s="66"/>
      <c r="H193" s="66"/>
      <c r="I193" s="66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</row>
    <row r="194" spans="3:40" x14ac:dyDescent="0.2">
      <c r="C194" s="71"/>
      <c r="D194" s="66"/>
      <c r="E194" s="66"/>
      <c r="F194" s="23"/>
      <c r="G194" s="66"/>
      <c r="H194" s="66"/>
      <c r="I194" s="66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</row>
    <row r="195" spans="3:40" x14ac:dyDescent="0.2">
      <c r="C195" s="71"/>
      <c r="D195" s="66"/>
      <c r="E195" s="66"/>
      <c r="F195" s="22"/>
      <c r="G195" s="66"/>
      <c r="H195" s="66"/>
      <c r="I195" s="66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</row>
  </sheetData>
  <mergeCells count="41">
    <mergeCell ref="D190:F190"/>
    <mergeCell ref="G190:I190"/>
    <mergeCell ref="G182:I182"/>
    <mergeCell ref="C183:C187"/>
    <mergeCell ref="D183:E183"/>
    <mergeCell ref="G183:I183"/>
    <mergeCell ref="D184:E184"/>
    <mergeCell ref="G184:I184"/>
    <mergeCell ref="D185:E185"/>
    <mergeCell ref="G185:I185"/>
    <mergeCell ref="D182:F182"/>
    <mergeCell ref="G186:I186"/>
    <mergeCell ref="D186:E186"/>
    <mergeCell ref="D187:E187"/>
    <mergeCell ref="G187:I187"/>
    <mergeCell ref="C191:C195"/>
    <mergeCell ref="D191:E191"/>
    <mergeCell ref="D193:E193"/>
    <mergeCell ref="G193:I193"/>
    <mergeCell ref="G195:I195"/>
    <mergeCell ref="D194:E194"/>
    <mergeCell ref="G194:I194"/>
    <mergeCell ref="G192:I192"/>
    <mergeCell ref="D195:E195"/>
    <mergeCell ref="G191:I191"/>
    <mergeCell ref="D192:E192"/>
    <mergeCell ref="K40:L40"/>
    <mergeCell ref="A31:A35"/>
    <mergeCell ref="E30:G30"/>
    <mergeCell ref="B30:D30"/>
    <mergeCell ref="E35:G35"/>
    <mergeCell ref="B35:C35"/>
    <mergeCell ref="E32:G32"/>
    <mergeCell ref="B32:C32"/>
    <mergeCell ref="E31:G31"/>
    <mergeCell ref="B31:C31"/>
    <mergeCell ref="E34:G34"/>
    <mergeCell ref="B34:C34"/>
    <mergeCell ref="E33:G33"/>
    <mergeCell ref="B33:C33"/>
    <mergeCell ref="C40:G40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0">
    <pageSetUpPr fitToPage="1"/>
  </sheetPr>
  <dimension ref="A1:AL43"/>
  <sheetViews>
    <sheetView showZeros="0" zoomScale="75" zoomScaleNormal="75" workbookViewId="0">
      <selection activeCell="H34" sqref="H34:AL34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>
      <c r="AL28" s="48"/>
    </row>
    <row r="29" spans="1:38" ht="12.75" customHeight="1" x14ac:dyDescent="0.2">
      <c r="A29" s="19" t="s">
        <v>18</v>
      </c>
      <c r="AL29" s="48"/>
    </row>
    <row r="30" spans="1:38" ht="12.75" customHeight="1" x14ac:dyDescent="0.2">
      <c r="A30" s="21"/>
      <c r="B30" s="76">
        <f>Dust!B30</f>
        <v>42461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500</v>
      </c>
      <c r="I31" s="23">
        <v>500</v>
      </c>
      <c r="J31" s="23">
        <v>500</v>
      </c>
      <c r="K31" s="23">
        <v>500</v>
      </c>
      <c r="L31" s="23">
        <v>500</v>
      </c>
      <c r="M31" s="23">
        <v>500</v>
      </c>
      <c r="N31" s="23">
        <v>500</v>
      </c>
      <c r="O31" s="23">
        <v>500</v>
      </c>
      <c r="P31" s="23">
        <v>500</v>
      </c>
      <c r="Q31" s="23">
        <v>500</v>
      </c>
      <c r="R31" s="23">
        <v>500</v>
      </c>
      <c r="S31" s="23">
        <v>500</v>
      </c>
      <c r="T31" s="23">
        <v>500</v>
      </c>
      <c r="U31" s="23">
        <v>500</v>
      </c>
      <c r="V31" s="23">
        <v>500</v>
      </c>
      <c r="W31" s="23">
        <v>500</v>
      </c>
      <c r="X31" s="23">
        <v>500</v>
      </c>
      <c r="Y31" s="23">
        <v>500</v>
      </c>
      <c r="Z31" s="23">
        <v>500</v>
      </c>
      <c r="AA31" s="23">
        <v>500</v>
      </c>
      <c r="AB31" s="23">
        <v>500</v>
      </c>
      <c r="AC31" s="23">
        <v>500</v>
      </c>
      <c r="AD31" s="23">
        <v>500</v>
      </c>
      <c r="AE31" s="23">
        <v>500</v>
      </c>
      <c r="AF31" s="23">
        <v>500</v>
      </c>
      <c r="AG31" s="23">
        <v>500</v>
      </c>
      <c r="AH31" s="23">
        <v>500</v>
      </c>
      <c r="AI31" s="23">
        <v>500</v>
      </c>
      <c r="AJ31" s="23">
        <v>500</v>
      </c>
      <c r="AK31" s="26">
        <v>500</v>
      </c>
      <c r="AL31" s="23">
        <v>500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418.05207122737022</v>
      </c>
      <c r="E32" s="66" t="s">
        <v>17</v>
      </c>
      <c r="F32" s="66"/>
      <c r="G32" s="67"/>
      <c r="H32" s="56">
        <v>385.44644313056665</v>
      </c>
      <c r="I32" s="56">
        <v>391.3353705035654</v>
      </c>
      <c r="J32" s="56">
        <v>405.2164446835252</v>
      </c>
      <c r="K32" s="56">
        <v>403.45443650163435</v>
      </c>
      <c r="L32" s="56">
        <v>412.00607544133555</v>
      </c>
      <c r="M32" s="56">
        <v>396.94862410195924</v>
      </c>
      <c r="N32" s="56">
        <v>405.06428152387036</v>
      </c>
      <c r="O32" s="56">
        <v>414.75531092348126</v>
      </c>
      <c r="P32" s="56">
        <v>413.33060447148262</v>
      </c>
      <c r="Q32" s="56">
        <v>402.24384618711792</v>
      </c>
      <c r="R32" s="56">
        <v>383.96391105401756</v>
      </c>
      <c r="S32" s="56">
        <v>356.90314195751472</v>
      </c>
      <c r="T32" s="56"/>
      <c r="U32" s="56">
        <v>416.14637653449199</v>
      </c>
      <c r="V32" s="56">
        <v>405.59307609772844</v>
      </c>
      <c r="W32" s="56">
        <v>398.94540870246425</v>
      </c>
      <c r="X32" s="56">
        <v>397.74786825306046</v>
      </c>
      <c r="Y32" s="56">
        <v>418.05207122737022</v>
      </c>
      <c r="Z32" s="56">
        <v>363.51089013439855</v>
      </c>
      <c r="AA32" s="56">
        <v>412.25415265465199</v>
      </c>
      <c r="AB32" s="56">
        <v>404.5042956285115</v>
      </c>
      <c r="AC32" s="56">
        <v>401.34710077089017</v>
      </c>
      <c r="AD32" s="56">
        <v>369.64903555122174</v>
      </c>
      <c r="AE32" s="56">
        <v>373.32397024327088</v>
      </c>
      <c r="AF32" s="56">
        <v>403.41530580291447</v>
      </c>
      <c r="AG32" s="56">
        <v>393.28933891805883</v>
      </c>
      <c r="AH32" s="56">
        <v>409.65919813098304</v>
      </c>
      <c r="AI32" s="56">
        <v>385.51739962546679</v>
      </c>
      <c r="AJ32" s="56">
        <v>370.02910452367655</v>
      </c>
      <c r="AK32" s="56">
        <v>395.22697876519607</v>
      </c>
      <c r="AL32" s="57"/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7</v>
      </c>
      <c r="E34" s="66" t="s">
        <v>8</v>
      </c>
      <c r="F34" s="66"/>
      <c r="G34" s="67"/>
      <c r="H34" s="23">
        <v>3</v>
      </c>
      <c r="I34" s="23"/>
      <c r="J34" s="23"/>
      <c r="K34" s="23"/>
      <c r="L34" s="23">
        <v>1</v>
      </c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>
        <v>2</v>
      </c>
      <c r="AB34" s="23"/>
      <c r="AC34" s="23"/>
      <c r="AD34" s="23"/>
      <c r="AE34" s="23"/>
      <c r="AF34" s="23"/>
      <c r="AG34" s="23">
        <v>1</v>
      </c>
      <c r="AH34" s="23"/>
      <c r="AI34" s="23"/>
      <c r="AJ34" s="23"/>
      <c r="AK34" s="26"/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2"/>
      <c r="D40" s="82"/>
      <c r="E40" s="82"/>
      <c r="F40" s="82"/>
      <c r="G40" s="82"/>
      <c r="I40" s="33"/>
      <c r="J40" s="33" t="s">
        <v>0</v>
      </c>
      <c r="K40" s="72">
        <f>Dust!K40</f>
        <v>42493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x14ac:dyDescent="0.2">
      <c r="C42" s="50"/>
      <c r="I42" s="33"/>
      <c r="J42" s="33"/>
    </row>
    <row r="43" spans="1:38" x14ac:dyDescent="0.2">
      <c r="C43" s="50"/>
      <c r="I43" s="33"/>
      <c r="J43" s="33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fitToHeight="2" orientation="landscape" horizontalDpi="300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>
    <pageSetUpPr fitToPage="1"/>
  </sheetPr>
  <dimension ref="A1:AL42"/>
  <sheetViews>
    <sheetView showZeros="0" zoomScale="75" zoomScaleNormal="75" workbookViewId="0">
      <selection activeCell="H34" sqref="H34:AL34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24" ht="12.75" customHeight="1" x14ac:dyDescent="0.2">
      <c r="A1" s="1"/>
      <c r="B1" s="2"/>
      <c r="D1" s="3"/>
      <c r="E1" s="2"/>
    </row>
    <row r="2" spans="1:24" ht="12.75" customHeight="1" x14ac:dyDescent="0.2">
      <c r="A2" s="1"/>
      <c r="C2" s="5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24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24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24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24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  <c r="V6" s="5"/>
    </row>
    <row r="7" spans="1:24" ht="12.75" customHeight="1" x14ac:dyDescent="0.2"/>
    <row r="8" spans="1:24" ht="12.75" customHeight="1" x14ac:dyDescent="0.2"/>
    <row r="9" spans="1:24" ht="12.75" customHeight="1" x14ac:dyDescent="0.2"/>
    <row r="10" spans="1:24" ht="12.75" customHeight="1" x14ac:dyDescent="0.2"/>
    <row r="11" spans="1:24" ht="12.75" customHeight="1" x14ac:dyDescent="0.2"/>
    <row r="12" spans="1:24" ht="12.75" customHeight="1" x14ac:dyDescent="0.2"/>
    <row r="13" spans="1:24" ht="12.75" customHeight="1" x14ac:dyDescent="0.2"/>
    <row r="14" spans="1:24" ht="12.75" customHeight="1" x14ac:dyDescent="0.2"/>
    <row r="15" spans="1:24" ht="12.75" customHeight="1" x14ac:dyDescent="0.2"/>
    <row r="16" spans="1:24" ht="12.75" customHeight="1" x14ac:dyDescent="0.2"/>
    <row r="17" spans="1:38" ht="12.75" customHeight="1" x14ac:dyDescent="0.2"/>
    <row r="18" spans="1:38" ht="12.75" customHeight="1" x14ac:dyDescent="0.2"/>
    <row r="19" spans="1:38" ht="12.75" customHeight="1" x14ac:dyDescent="0.2"/>
    <row r="20" spans="1:38" ht="12.75" customHeight="1" x14ac:dyDescent="0.2"/>
    <row r="21" spans="1:38" ht="12.75" customHeight="1" x14ac:dyDescent="0.2"/>
    <row r="22" spans="1:38" ht="12.75" customHeight="1" x14ac:dyDescent="0.2"/>
    <row r="23" spans="1:38" ht="12.75" customHeight="1" x14ac:dyDescent="0.2"/>
    <row r="24" spans="1:38" ht="12.75" customHeight="1" x14ac:dyDescent="0.2"/>
    <row r="25" spans="1:38" ht="12.75" customHeight="1" x14ac:dyDescent="0.2"/>
    <row r="26" spans="1:38" ht="12.75" customHeight="1" x14ac:dyDescent="0.2"/>
    <row r="27" spans="1:38" ht="12.75" customHeight="1" x14ac:dyDescent="0.2"/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6">
        <f>Dust!B30</f>
        <v>42461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2"/>
      <c r="E31" s="66" t="s">
        <v>2</v>
      </c>
      <c r="F31" s="66"/>
      <c r="G31" s="67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6">
        <v>50</v>
      </c>
      <c r="AL31" s="23">
        <v>50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18.432323130482956</v>
      </c>
      <c r="E32" s="66" t="s">
        <v>17</v>
      </c>
      <c r="F32" s="66"/>
      <c r="G32" s="67"/>
      <c r="H32" s="62">
        <v>9.9015946144737175</v>
      </c>
      <c r="I32" s="62">
        <v>10.184723868692135</v>
      </c>
      <c r="J32" s="62">
        <v>9.3568362039162931</v>
      </c>
      <c r="K32" s="62">
        <v>10.762762967043821</v>
      </c>
      <c r="L32" s="62">
        <v>10.146605714220506</v>
      </c>
      <c r="M32" s="62">
        <v>10.349097903313334</v>
      </c>
      <c r="N32" s="62">
        <v>8.8070998766697866</v>
      </c>
      <c r="O32" s="62">
        <v>8.6766833577279083</v>
      </c>
      <c r="P32" s="62">
        <v>12.764937808762031</v>
      </c>
      <c r="Q32" s="62">
        <v>8.7359081545300992</v>
      </c>
      <c r="R32" s="62">
        <v>7.2178815367903457</v>
      </c>
      <c r="S32" s="62">
        <v>8.0867618826430547</v>
      </c>
      <c r="T32" s="62"/>
      <c r="U32" s="62">
        <v>18.432323130482956</v>
      </c>
      <c r="V32" s="62">
        <v>13.286985939553929</v>
      </c>
      <c r="W32" s="62">
        <v>10.852056463857169</v>
      </c>
      <c r="X32" s="62">
        <v>10.39360057415454</v>
      </c>
      <c r="Y32" s="62">
        <v>7.2729137179103658</v>
      </c>
      <c r="Z32" s="62">
        <v>11.880083443695263</v>
      </c>
      <c r="AA32" s="62">
        <v>6.4238917275950422</v>
      </c>
      <c r="AB32" s="62">
        <v>8.3906873827264015</v>
      </c>
      <c r="AC32" s="62">
        <v>7.8412513019771701</v>
      </c>
      <c r="AD32" s="62">
        <v>7.9480264234773976</v>
      </c>
      <c r="AE32" s="62">
        <v>7.4392384079632281</v>
      </c>
      <c r="AF32" s="62">
        <v>7.7978145331165969</v>
      </c>
      <c r="AG32" s="62">
        <v>8.1187439460989541</v>
      </c>
      <c r="AH32" s="62">
        <v>8.3915960431067553</v>
      </c>
      <c r="AI32" s="62">
        <v>8.5333551665705318</v>
      </c>
      <c r="AJ32" s="62">
        <v>6.5603807666434095</v>
      </c>
      <c r="AK32" s="62">
        <v>7.4449481905553183</v>
      </c>
      <c r="AL32" s="57"/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7</v>
      </c>
      <c r="E34" s="66" t="s">
        <v>8</v>
      </c>
      <c r="F34" s="66"/>
      <c r="G34" s="67"/>
      <c r="H34" s="23">
        <v>3</v>
      </c>
      <c r="I34" s="23"/>
      <c r="J34" s="23"/>
      <c r="K34" s="23"/>
      <c r="L34" s="23">
        <v>1</v>
      </c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>
        <v>2</v>
      </c>
      <c r="AB34" s="23"/>
      <c r="AC34" s="23"/>
      <c r="AD34" s="23"/>
      <c r="AE34" s="23"/>
      <c r="AF34" s="23"/>
      <c r="AG34" s="23">
        <v>1</v>
      </c>
      <c r="AH34" s="23"/>
      <c r="AI34" s="23"/>
      <c r="AJ34" s="23"/>
      <c r="AK34" s="26"/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42493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K40:L40"/>
    <mergeCell ref="B35:C35"/>
    <mergeCell ref="E35:G35"/>
    <mergeCell ref="A31:A35"/>
    <mergeCell ref="B31:C31"/>
    <mergeCell ref="E31:G31"/>
    <mergeCell ref="B32:C32"/>
    <mergeCell ref="E32:G32"/>
    <mergeCell ref="B33:C33"/>
    <mergeCell ref="E33:G33"/>
    <mergeCell ref="B30:D30"/>
    <mergeCell ref="E30:G30"/>
    <mergeCell ref="B34:C34"/>
    <mergeCell ref="E34:G34"/>
    <mergeCell ref="C40:G40"/>
  </mergeCells>
  <phoneticPr fontId="0" type="noConversion"/>
  <conditionalFormatting sqref="H32:AK32">
    <cfRule type="cellIs" dxfId="12" priority="1" stopIfTrue="1" operator="greaterThanOrEqual">
      <formula>50</formula>
    </cfRule>
    <cfRule type="cellIs" dxfId="11" priority="2" stopIfTrue="1" operator="between">
      <formula>40</formula>
      <formula>50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61" orientation="landscape" horizontalDpi="360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>
    <pageSetUpPr fitToPage="1"/>
  </sheetPr>
  <dimension ref="A1:AL42"/>
  <sheetViews>
    <sheetView showZeros="0" zoomScale="75" zoomScaleNormal="75" workbookViewId="0">
      <selection activeCell="H34" sqref="H34:AL34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  <c r="R1" s="5"/>
    </row>
    <row r="2" spans="1:38" ht="12.75" customHeight="1" x14ac:dyDescent="0.2">
      <c r="A2" s="1"/>
      <c r="C2" s="5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6">
        <f>Dust!B30</f>
        <v>42461</v>
      </c>
      <c r="C30" s="77"/>
      <c r="D30" s="78"/>
      <c r="E30" s="69" t="s">
        <v>0</v>
      </c>
      <c r="F30" s="69"/>
      <c r="G30" s="69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6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6">
        <v>10</v>
      </c>
      <c r="AL31" s="23">
        <v>10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4.255496369421186</v>
      </c>
      <c r="E32" s="66" t="s">
        <v>17</v>
      </c>
      <c r="F32" s="66"/>
      <c r="G32" s="66"/>
      <c r="H32" s="55">
        <v>1.5325240390769916</v>
      </c>
      <c r="I32" s="55">
        <v>2.0402044837942461</v>
      </c>
      <c r="J32" s="55">
        <v>2.7873362705085754</v>
      </c>
      <c r="K32" s="55">
        <v>1.5678924825104277</v>
      </c>
      <c r="L32" s="55">
        <v>2.5524592154309258</v>
      </c>
      <c r="M32" s="55">
        <v>1.8225062646007997</v>
      </c>
      <c r="N32" s="55">
        <v>3.0020455646796771</v>
      </c>
      <c r="O32" s="55">
        <v>0.99933377440549609</v>
      </c>
      <c r="P32" s="55">
        <v>1.2812032424261532</v>
      </c>
      <c r="Q32" s="55">
        <v>1.3829814178323732</v>
      </c>
      <c r="R32" s="55">
        <v>3.310733019244017</v>
      </c>
      <c r="S32" s="55">
        <v>1.7008467874395565</v>
      </c>
      <c r="T32" s="55"/>
      <c r="U32" s="55">
        <v>4.255496369421186</v>
      </c>
      <c r="V32" s="55">
        <v>1.4044069552442628</v>
      </c>
      <c r="W32" s="55">
        <v>1.1603046640575354</v>
      </c>
      <c r="X32" s="55">
        <v>1.8879462778735363</v>
      </c>
      <c r="Y32" s="55">
        <v>2.6351902398937854</v>
      </c>
      <c r="Z32" s="55">
        <v>1.921594338472274</v>
      </c>
      <c r="AA32" s="55">
        <v>1.9959551120800876</v>
      </c>
      <c r="AB32" s="55">
        <v>3.4680016304600039</v>
      </c>
      <c r="AC32" s="55">
        <v>2.1401311329927948</v>
      </c>
      <c r="AD32" s="55">
        <v>1.6434627361138008</v>
      </c>
      <c r="AE32" s="55">
        <v>1.1129888900073679</v>
      </c>
      <c r="AF32" s="55">
        <v>1.6849444135689424</v>
      </c>
      <c r="AG32" s="55">
        <v>2.0497849061818787</v>
      </c>
      <c r="AH32" s="55">
        <v>3.685737466781593</v>
      </c>
      <c r="AI32" s="55">
        <v>1.7893931657639095</v>
      </c>
      <c r="AJ32" s="55">
        <v>1.0051531636741353</v>
      </c>
      <c r="AK32" s="55">
        <v>1.0296031167476356</v>
      </c>
      <c r="AL32" s="55"/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7</v>
      </c>
      <c r="E34" s="66" t="s">
        <v>8</v>
      </c>
      <c r="F34" s="66"/>
      <c r="G34" s="66"/>
      <c r="H34" s="23">
        <v>3</v>
      </c>
      <c r="I34" s="23"/>
      <c r="J34" s="23"/>
      <c r="K34" s="23"/>
      <c r="L34" s="23">
        <v>1</v>
      </c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>
        <v>2</v>
      </c>
      <c r="AB34" s="23"/>
      <c r="AC34" s="23"/>
      <c r="AD34" s="23"/>
      <c r="AE34" s="23"/>
      <c r="AF34" s="23"/>
      <c r="AG34" s="23">
        <v>1</v>
      </c>
      <c r="AH34" s="23"/>
      <c r="AI34" s="23"/>
      <c r="AJ34" s="23"/>
      <c r="AK34" s="26"/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35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6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13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42493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  <mergeCell ref="C40:G40"/>
    <mergeCell ref="K40:L40"/>
    <mergeCell ref="B30:D30"/>
    <mergeCell ref="E30:G30"/>
    <mergeCell ref="B34:C34"/>
    <mergeCell ref="E34:G34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2">
    <pageSetUpPr fitToPage="1"/>
  </sheetPr>
  <dimension ref="A1:AL41"/>
  <sheetViews>
    <sheetView showZeros="0" zoomScale="75" zoomScaleNormal="80" workbookViewId="0">
      <selection activeCell="H34" sqref="H34:AL34"/>
    </sheetView>
  </sheetViews>
  <sheetFormatPr defaultRowHeight="12.75" x14ac:dyDescent="0.2"/>
  <cols>
    <col min="1" max="1" width="10.710937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710937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tr">
        <f>Dust!C2</f>
        <v>Permit Reference Number: BL1096IB/V012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20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2"/>
      <c r="V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6">
        <f>Dust!B30</f>
        <v>42461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1200</v>
      </c>
      <c r="I31" s="23">
        <v>1200</v>
      </c>
      <c r="J31" s="23">
        <v>1200</v>
      </c>
      <c r="K31" s="23">
        <v>1200</v>
      </c>
      <c r="L31" s="23">
        <v>1200</v>
      </c>
      <c r="M31" s="23">
        <v>1200</v>
      </c>
      <c r="N31" s="23">
        <v>1200</v>
      </c>
      <c r="O31" s="23">
        <v>1200</v>
      </c>
      <c r="P31" s="23">
        <v>1200</v>
      </c>
      <c r="Q31" s="23">
        <v>1200</v>
      </c>
      <c r="R31" s="23">
        <v>1200</v>
      </c>
      <c r="S31" s="23">
        <v>1200</v>
      </c>
      <c r="T31" s="23">
        <v>1200</v>
      </c>
      <c r="U31" s="23">
        <v>1200</v>
      </c>
      <c r="V31" s="23">
        <v>1200</v>
      </c>
      <c r="W31" s="23">
        <v>1200</v>
      </c>
      <c r="X31" s="23">
        <v>1200</v>
      </c>
      <c r="Y31" s="23">
        <v>1200</v>
      </c>
      <c r="Z31" s="23">
        <v>1200</v>
      </c>
      <c r="AA31" s="23">
        <v>1200</v>
      </c>
      <c r="AB31" s="23">
        <v>1200</v>
      </c>
      <c r="AC31" s="23">
        <v>1200</v>
      </c>
      <c r="AD31" s="23">
        <v>1200</v>
      </c>
      <c r="AE31" s="23">
        <v>1200</v>
      </c>
      <c r="AF31" s="23">
        <v>1200</v>
      </c>
      <c r="AG31" s="23">
        <v>1200</v>
      </c>
      <c r="AH31" s="23">
        <v>1200</v>
      </c>
      <c r="AI31" s="23">
        <v>1200</v>
      </c>
      <c r="AJ31" s="23">
        <v>1200</v>
      </c>
      <c r="AK31" s="26">
        <v>1200</v>
      </c>
      <c r="AL31" s="23">
        <v>1200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447.88783874869256</v>
      </c>
      <c r="E32" s="66" t="s">
        <v>17</v>
      </c>
      <c r="F32" s="66"/>
      <c r="G32" s="67"/>
      <c r="H32" s="62">
        <v>305.71375880483339</v>
      </c>
      <c r="I32" s="62">
        <v>320.51152993035146</v>
      </c>
      <c r="J32" s="62">
        <v>349.62932930884023</v>
      </c>
      <c r="K32" s="62">
        <v>312.04942820170356</v>
      </c>
      <c r="L32" s="62">
        <v>330.47303689224515</v>
      </c>
      <c r="M32" s="62">
        <v>347.19385915784454</v>
      </c>
      <c r="N32" s="62">
        <v>345.45266396470112</v>
      </c>
      <c r="O32" s="62">
        <v>356.86836182638353</v>
      </c>
      <c r="P32" s="62">
        <v>384.49421874919341</v>
      </c>
      <c r="Q32" s="62">
        <v>363.53182974377722</v>
      </c>
      <c r="R32" s="62">
        <v>338.5039858914875</v>
      </c>
      <c r="S32" s="62">
        <v>336.59244144100347</v>
      </c>
      <c r="T32" s="62"/>
      <c r="U32" s="62">
        <v>447.88783874869256</v>
      </c>
      <c r="V32" s="62">
        <v>385.57154674487776</v>
      </c>
      <c r="W32" s="62">
        <v>405.91332295618491</v>
      </c>
      <c r="X32" s="62">
        <v>398.62677456942941</v>
      </c>
      <c r="Y32" s="62">
        <v>345.23626698821954</v>
      </c>
      <c r="Z32" s="62">
        <v>394.6867019333024</v>
      </c>
      <c r="AA32" s="62">
        <v>319.30346672585938</v>
      </c>
      <c r="AB32" s="62">
        <v>329.4748190433375</v>
      </c>
      <c r="AC32" s="62">
        <v>348.04699076322277</v>
      </c>
      <c r="AD32" s="62">
        <v>403.17409042969206</v>
      </c>
      <c r="AE32" s="62">
        <v>389.63910850705361</v>
      </c>
      <c r="AF32" s="62">
        <v>391.12891842889206</v>
      </c>
      <c r="AG32" s="62">
        <v>368.47126547126521</v>
      </c>
      <c r="AH32" s="62">
        <v>362.23299670835439</v>
      </c>
      <c r="AI32" s="62">
        <v>350.06861893883172</v>
      </c>
      <c r="AJ32" s="62">
        <v>331.66341674709423</v>
      </c>
      <c r="AK32" s="62">
        <v>367.78389389547596</v>
      </c>
      <c r="AL32" s="57"/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7</v>
      </c>
      <c r="E34" s="66" t="s">
        <v>8</v>
      </c>
      <c r="F34" s="66"/>
      <c r="G34" s="67"/>
      <c r="H34" s="23">
        <v>3</v>
      </c>
      <c r="I34" s="23"/>
      <c r="J34" s="23"/>
      <c r="K34" s="23"/>
      <c r="L34" s="23">
        <v>1</v>
      </c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>
        <v>2</v>
      </c>
      <c r="AB34" s="23"/>
      <c r="AC34" s="23"/>
      <c r="AD34" s="23"/>
      <c r="AE34" s="23"/>
      <c r="AF34" s="23"/>
      <c r="AG34" s="23">
        <v>1</v>
      </c>
      <c r="AH34" s="23"/>
      <c r="AI34" s="23"/>
      <c r="AJ34" s="23"/>
      <c r="AK34" s="26"/>
      <c r="AL34" s="23"/>
    </row>
    <row r="35" spans="1:38" ht="12.75" customHeight="1" x14ac:dyDescent="0.2">
      <c r="A35" s="71"/>
      <c r="B35" s="66" t="s">
        <v>9</v>
      </c>
      <c r="C35" s="66"/>
      <c r="D35" s="52"/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I39" s="33"/>
      <c r="J39" s="33"/>
    </row>
    <row r="40" spans="1:38" ht="12.75" customHeight="1" x14ac:dyDescent="0.2">
      <c r="B40" s="41" t="s">
        <v>13</v>
      </c>
      <c r="C40" s="82"/>
      <c r="D40" s="82"/>
      <c r="E40" s="82"/>
      <c r="F40" s="82"/>
      <c r="G40" s="82"/>
      <c r="I40" s="33"/>
      <c r="J40" s="33" t="s">
        <v>0</v>
      </c>
      <c r="K40" s="72">
        <f>Dust!K40</f>
        <v>42493</v>
      </c>
      <c r="L40" s="72"/>
    </row>
    <row r="41" spans="1:38" ht="12.75" customHeight="1" x14ac:dyDescent="0.2">
      <c r="B41" s="41" t="s">
        <v>19</v>
      </c>
      <c r="C41" s="50"/>
      <c r="I41" s="33"/>
      <c r="J41" s="33"/>
    </row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K40:L40"/>
    <mergeCell ref="C40:G40"/>
    <mergeCell ref="B30:D30"/>
    <mergeCell ref="E30:G30"/>
    <mergeCell ref="E35:G35"/>
    <mergeCell ref="B34:C34"/>
    <mergeCell ref="E34:G34"/>
    <mergeCell ref="B35:C35"/>
  </mergeCells>
  <phoneticPr fontId="0" type="noConversion"/>
  <conditionalFormatting sqref="H32:AK32">
    <cfRule type="cellIs" dxfId="10" priority="1" stopIfTrue="1" operator="greaterThanOrEqual">
      <formula>1200</formula>
    </cfRule>
    <cfRule type="cellIs" dxfId="9" priority="2" stopIfTrue="1" operator="between">
      <formula>960</formula>
      <formula>1200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pageSetUpPr fitToPage="1"/>
  </sheetPr>
  <dimension ref="A1:AL50"/>
  <sheetViews>
    <sheetView showZeros="0" zoomScale="75" zoomScaleNormal="75" workbookViewId="0">
      <selection activeCell="F47" sqref="F47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38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33</v>
      </c>
      <c r="AL29" s="49"/>
    </row>
    <row r="30" spans="1:38" ht="12.75" customHeight="1" x14ac:dyDescent="0.2">
      <c r="A30" s="21"/>
      <c r="B30" s="76">
        <f>Dust!B30</f>
        <v>42461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3">
        <v>50</v>
      </c>
      <c r="AL31" s="23">
        <v>50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2.7</v>
      </c>
      <c r="E32" s="66" t="s">
        <v>32</v>
      </c>
      <c r="F32" s="66"/>
      <c r="G32" s="67"/>
      <c r="H32" s="63">
        <v>2.0083565970122659</v>
      </c>
      <c r="I32" s="63">
        <v>1.8482737544774581</v>
      </c>
      <c r="J32" s="63">
        <v>2.6693012154776929</v>
      </c>
      <c r="K32" s="63">
        <v>2.2000000000000002</v>
      </c>
      <c r="L32" s="63">
        <v>1.9828451140926358</v>
      </c>
      <c r="M32" s="63">
        <v>1.9804439358630692</v>
      </c>
      <c r="N32" s="63">
        <v>1.9463262075206971</v>
      </c>
      <c r="O32" s="63">
        <v>2.0203723242444154</v>
      </c>
      <c r="P32" s="62">
        <v>1.8</v>
      </c>
      <c r="Q32" s="63">
        <v>2.1801997238872066</v>
      </c>
      <c r="R32" s="63">
        <v>1.9350819627569984</v>
      </c>
      <c r="S32" s="63">
        <v>2.0709481746004346</v>
      </c>
      <c r="T32" s="63"/>
      <c r="U32" s="63">
        <v>1.7492646055741643</v>
      </c>
      <c r="V32" s="63">
        <v>2.0154710859401095</v>
      </c>
      <c r="W32" s="63">
        <v>2.2999999999999998</v>
      </c>
      <c r="X32" s="63">
        <v>1.9</v>
      </c>
      <c r="Y32" s="63">
        <v>1.7015105432389956</v>
      </c>
      <c r="Z32" s="63">
        <v>1.6755377380405128</v>
      </c>
      <c r="AA32" s="63">
        <v>2.0675878008801489</v>
      </c>
      <c r="AB32" s="63">
        <v>2.0246573144430395</v>
      </c>
      <c r="AC32" s="63">
        <v>2.3303111044881502</v>
      </c>
      <c r="AD32" s="63">
        <v>2.3796581468042892</v>
      </c>
      <c r="AE32" s="63">
        <v>2.3415028240596447</v>
      </c>
      <c r="AF32" s="63">
        <v>2.6365437313868454</v>
      </c>
      <c r="AG32" s="63">
        <v>2.584058060681738</v>
      </c>
      <c r="AH32" s="63">
        <v>2.7</v>
      </c>
      <c r="AI32" s="63">
        <v>1.7908494812257505</v>
      </c>
      <c r="AJ32" s="63">
        <v>2.2999999999999998</v>
      </c>
      <c r="AK32" s="63">
        <v>2.7</v>
      </c>
      <c r="AL32" s="58"/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42493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conditionalFormatting sqref="H32:AK32">
    <cfRule type="cellIs" dxfId="8" priority="1" stopIfTrue="1" operator="greaterThanOrEqual">
      <formula>50</formula>
    </cfRule>
    <cfRule type="cellIs" dxfId="7" priority="2" stopIfTrue="1" operator="between">
      <formula>10</formula>
      <formula>50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1">
    <pageSetUpPr fitToPage="1"/>
  </sheetPr>
  <dimension ref="A1:AL50"/>
  <sheetViews>
    <sheetView showZeros="0" zoomScale="75" zoomScaleNormal="75" workbookViewId="0">
      <selection activeCell="AI46" sqref="AI46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22</v>
      </c>
      <c r="AL29" s="49"/>
    </row>
    <row r="30" spans="1:38" ht="12.75" customHeight="1" x14ac:dyDescent="0.2">
      <c r="A30" s="21"/>
      <c r="B30" s="76">
        <f>Dust!B30</f>
        <v>42461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0.62</v>
      </c>
      <c r="E32" s="66" t="s">
        <v>23</v>
      </c>
      <c r="F32" s="66"/>
      <c r="G32" s="67"/>
      <c r="H32" s="61">
        <v>0.18421052631578946</v>
      </c>
      <c r="I32" s="61">
        <v>0.20578947368421055</v>
      </c>
      <c r="J32" s="61"/>
      <c r="K32" s="61">
        <v>0.22857142857142859</v>
      </c>
      <c r="L32" s="61">
        <v>0.254</v>
      </c>
      <c r="M32" s="61">
        <v>5.5E-2</v>
      </c>
      <c r="N32" s="61">
        <v>0.1</v>
      </c>
      <c r="O32" s="61">
        <v>0.13250000000000003</v>
      </c>
      <c r="P32" s="61">
        <v>8.1666666666666679E-2</v>
      </c>
      <c r="Q32" s="61">
        <v>0.22833333333333336</v>
      </c>
      <c r="R32" s="61">
        <v>0.18615384615384614</v>
      </c>
      <c r="S32" s="61">
        <v>0.23941176470588238</v>
      </c>
      <c r="T32" s="61">
        <v>9.1875000000000012E-2</v>
      </c>
      <c r="U32" s="61">
        <v>0.22999999999999998</v>
      </c>
      <c r="V32" s="61">
        <v>0.36764705882352944</v>
      </c>
      <c r="W32" s="61">
        <v>0.10875</v>
      </c>
      <c r="X32" s="61">
        <v>0.16833333333333333</v>
      </c>
      <c r="Y32" s="61">
        <v>0.17166666666666666</v>
      </c>
      <c r="Z32" s="61">
        <v>0.11416666666666668</v>
      </c>
      <c r="AA32" s="61">
        <v>0.12</v>
      </c>
      <c r="AB32" s="61">
        <v>0.1</v>
      </c>
      <c r="AC32" s="61">
        <v>0.2</v>
      </c>
      <c r="AD32" s="61">
        <v>0.21</v>
      </c>
      <c r="AE32" s="61">
        <v>0.27</v>
      </c>
      <c r="AF32" s="61">
        <v>0.32</v>
      </c>
      <c r="AG32" s="61">
        <v>0.16</v>
      </c>
      <c r="AH32" s="61">
        <v>0.09</v>
      </c>
      <c r="AI32" s="61">
        <v>0.62</v>
      </c>
      <c r="AJ32" s="61">
        <v>0.15</v>
      </c>
      <c r="AK32" s="61"/>
      <c r="AL32" s="23">
        <v>0</v>
      </c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42493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H32:AK32">
    <cfRule type="cellIs" dxfId="6" priority="1" operator="between">
      <formula>24</formula>
      <formula>30</formula>
    </cfRule>
    <cfRule type="cellIs" dxfId="5" priority="2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4">
    <pageSetUpPr fitToPage="1"/>
  </sheetPr>
  <dimension ref="A1:AL50"/>
  <sheetViews>
    <sheetView showZeros="0" zoomScale="75" zoomScaleNormal="75" workbookViewId="0">
      <selection activeCell="H49" sqref="H49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24</v>
      </c>
      <c r="AL29" s="49"/>
    </row>
    <row r="30" spans="1:38" ht="12.75" customHeight="1" x14ac:dyDescent="0.2">
      <c r="A30" s="21"/>
      <c r="B30" s="76">
        <f>Dust!B30</f>
        <v>42461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2.938333333333333</v>
      </c>
      <c r="E32" s="66" t="s">
        <v>25</v>
      </c>
      <c r="F32" s="66"/>
      <c r="G32" s="67"/>
      <c r="H32" s="61">
        <v>0.45913043478260873</v>
      </c>
      <c r="I32" s="61">
        <v>0.36473684210526325</v>
      </c>
      <c r="J32" s="61"/>
      <c r="K32" s="61">
        <v>0.44285714285714278</v>
      </c>
      <c r="L32" s="61">
        <v>0.30782608695652175</v>
      </c>
      <c r="M32" s="61">
        <v>0.115</v>
      </c>
      <c r="N32" s="61">
        <v>0.51444444444444448</v>
      </c>
      <c r="O32" s="61">
        <v>0.34</v>
      </c>
      <c r="P32" s="61">
        <v>0.18</v>
      </c>
      <c r="Q32" s="61">
        <v>0.43521739130434789</v>
      </c>
      <c r="R32" s="61">
        <v>1.0642857142857143</v>
      </c>
      <c r="S32" s="61">
        <v>1.1000000000000001</v>
      </c>
      <c r="T32" s="61">
        <v>1.2150000000000001</v>
      </c>
      <c r="U32" s="61">
        <v>2.938333333333333</v>
      </c>
      <c r="V32" s="61">
        <v>0.55642857142857138</v>
      </c>
      <c r="W32" s="61">
        <v>0.69727272727272716</v>
      </c>
      <c r="X32" s="61">
        <v>1.129</v>
      </c>
      <c r="Y32" s="61">
        <v>1.1295238095238094</v>
      </c>
      <c r="Z32" s="61">
        <v>0.59136363636363631</v>
      </c>
      <c r="AA32" s="61">
        <v>0.36562499999999998</v>
      </c>
      <c r="AB32" s="61">
        <v>0.25</v>
      </c>
      <c r="AC32" s="61">
        <v>0.18</v>
      </c>
      <c r="AD32" s="61">
        <v>0.3</v>
      </c>
      <c r="AE32" s="61">
        <v>0.36</v>
      </c>
      <c r="AF32" s="61">
        <v>0.91</v>
      </c>
      <c r="AG32" s="61">
        <v>0.46</v>
      </c>
      <c r="AH32" s="61">
        <v>0.37</v>
      </c>
      <c r="AI32" s="61">
        <v>0.42</v>
      </c>
      <c r="AJ32" s="61">
        <v>0.37</v>
      </c>
      <c r="AK32" s="61">
        <v>0.05</v>
      </c>
      <c r="AL32" s="23">
        <v>0</v>
      </c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42493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conditionalFormatting sqref="H32:AK32">
    <cfRule type="cellIs" dxfId="4" priority="1" operator="between">
      <formula>24</formula>
      <formula>30</formula>
    </cfRule>
    <cfRule type="cellIs" dxfId="3" priority="2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6">
    <pageSetUpPr fitToPage="1"/>
  </sheetPr>
  <dimension ref="A1:AL50"/>
  <sheetViews>
    <sheetView showZeros="0" zoomScale="75" zoomScaleNormal="75" workbookViewId="0">
      <selection activeCell="H32" sqref="H32:AL3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37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27</v>
      </c>
      <c r="AL29" s="49"/>
    </row>
    <row r="30" spans="1:38" ht="12.75" customHeight="1" x14ac:dyDescent="0.2">
      <c r="A30" s="21"/>
      <c r="B30" s="76">
        <f>Dust!B30</f>
        <v>42461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20.18</v>
      </c>
      <c r="E32" s="66" t="s">
        <v>26</v>
      </c>
      <c r="F32" s="66"/>
      <c r="G32" s="67"/>
      <c r="H32" s="54">
        <v>0.37</v>
      </c>
      <c r="I32" s="54">
        <v>0.28000000000000003</v>
      </c>
      <c r="J32" s="54">
        <v>3.58</v>
      </c>
      <c r="K32" s="54">
        <v>6.06</v>
      </c>
      <c r="L32" s="54">
        <v>0.47</v>
      </c>
      <c r="M32" s="54">
        <v>0.88</v>
      </c>
      <c r="N32" s="54">
        <v>1.57</v>
      </c>
      <c r="O32" s="54">
        <v>14.19</v>
      </c>
      <c r="P32" s="54">
        <v>11.84</v>
      </c>
      <c r="Q32" s="54">
        <v>13.96</v>
      </c>
      <c r="R32" s="54">
        <v>8.56</v>
      </c>
      <c r="S32" s="54">
        <v>12.39</v>
      </c>
      <c r="T32" s="54">
        <v>14.29</v>
      </c>
      <c r="U32" s="54">
        <v>9.93</v>
      </c>
      <c r="V32" s="54">
        <v>15.24</v>
      </c>
      <c r="W32" s="54">
        <v>15.34</v>
      </c>
      <c r="X32" s="54">
        <v>11.96</v>
      </c>
      <c r="Y32" s="54">
        <v>13.95</v>
      </c>
      <c r="Z32" s="54">
        <v>12.18</v>
      </c>
      <c r="AA32" s="54">
        <v>14.87</v>
      </c>
      <c r="AB32" s="54">
        <v>4.74</v>
      </c>
      <c r="AC32" s="54">
        <v>14.2</v>
      </c>
      <c r="AD32" s="54">
        <v>20.18</v>
      </c>
      <c r="AE32" s="54">
        <v>11.34</v>
      </c>
      <c r="AF32" s="54">
        <v>7.99</v>
      </c>
      <c r="AG32" s="54">
        <v>5.33</v>
      </c>
      <c r="AH32" s="54">
        <v>2.75</v>
      </c>
      <c r="AI32" s="54">
        <v>1.97</v>
      </c>
      <c r="AJ32" s="54">
        <v>3.25</v>
      </c>
      <c r="AK32" s="54">
        <v>1.95</v>
      </c>
      <c r="AL32" s="53"/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42493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H32:AL32">
    <cfRule type="cellIs" dxfId="2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7">
    <pageSetUpPr fitToPage="1"/>
  </sheetPr>
  <dimension ref="A1:AL50"/>
  <sheetViews>
    <sheetView showZeros="0" zoomScale="75" zoomScaleNormal="75" workbookViewId="0">
      <selection activeCell="AK55" sqref="AK55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40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29</v>
      </c>
      <c r="AL29" s="49"/>
    </row>
    <row r="30" spans="1:38" ht="12.75" customHeight="1" x14ac:dyDescent="0.2">
      <c r="A30" s="21"/>
      <c r="B30" s="76">
        <f>Dust!B30</f>
        <v>42461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9.18</v>
      </c>
      <c r="E32" s="66" t="s">
        <v>28</v>
      </c>
      <c r="F32" s="66"/>
      <c r="G32" s="67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>
        <v>0</v>
      </c>
      <c r="T32" s="61">
        <v>0.11</v>
      </c>
      <c r="U32" s="61">
        <v>0.15</v>
      </c>
      <c r="V32" s="61">
        <v>0.15</v>
      </c>
      <c r="W32" s="61">
        <v>0.11</v>
      </c>
      <c r="X32" s="61">
        <v>0.15</v>
      </c>
      <c r="Y32" s="61">
        <v>0.15</v>
      </c>
      <c r="Z32" s="61">
        <v>3.81</v>
      </c>
      <c r="AA32" s="61">
        <v>9.18</v>
      </c>
      <c r="AB32" s="61">
        <v>7.11</v>
      </c>
      <c r="AC32" s="61">
        <v>2.0499999999999998</v>
      </c>
      <c r="AD32" s="61">
        <v>0.06</v>
      </c>
      <c r="AE32" s="61">
        <v>0.24</v>
      </c>
      <c r="AF32" s="61">
        <v>0</v>
      </c>
      <c r="AG32" s="61">
        <v>0.09</v>
      </c>
      <c r="AH32" s="61">
        <v>7.0000000000000007E-2</v>
      </c>
      <c r="AI32" s="61">
        <v>0.12</v>
      </c>
      <c r="AJ32" s="61">
        <v>0.2</v>
      </c>
      <c r="AK32" s="61">
        <v>0.16</v>
      </c>
      <c r="AL32" s="59"/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42493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  <mergeCell ref="K40:L40"/>
    <mergeCell ref="C40:G40"/>
    <mergeCell ref="E35:G35"/>
    <mergeCell ref="B30:D30"/>
    <mergeCell ref="E30:G30"/>
  </mergeCells>
  <phoneticPr fontId="0" type="noConversion"/>
  <conditionalFormatting sqref="AL32">
    <cfRule type="cellIs" dxfId="1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8">
    <pageSetUpPr fitToPage="1"/>
  </sheetPr>
  <dimension ref="A1:AL50"/>
  <sheetViews>
    <sheetView showZeros="0" tabSelected="1" zoomScale="75" zoomScaleNormal="75" workbookViewId="0">
      <selection activeCell="AD46" sqref="AD46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tr">
        <f>Dust!C2</f>
        <v>Permit Reference Number: BL1096IB/V012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31</v>
      </c>
      <c r="AL29" s="49"/>
    </row>
    <row r="30" spans="1:38" ht="12.75" customHeight="1" x14ac:dyDescent="0.2">
      <c r="A30" s="21"/>
      <c r="B30" s="76">
        <f>Dust!B30</f>
        <v>42461</v>
      </c>
      <c r="C30" s="77"/>
      <c r="D30" s="78"/>
      <c r="E30" s="69" t="s">
        <v>0</v>
      </c>
      <c r="F30" s="69"/>
      <c r="G30" s="70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71" t="s">
        <v>1</v>
      </c>
      <c r="B31" s="69"/>
      <c r="C31" s="69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71"/>
      <c r="B32" s="66" t="s">
        <v>3</v>
      </c>
      <c r="C32" s="66"/>
      <c r="D32" s="25">
        <f>MAX(H32:AL32)</f>
        <v>14.06</v>
      </c>
      <c r="E32" s="66" t="s">
        <v>30</v>
      </c>
      <c r="F32" s="66"/>
      <c r="G32" s="67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>
        <v>0.35</v>
      </c>
      <c r="T32" s="60">
        <v>1.48</v>
      </c>
      <c r="U32" s="60">
        <v>1.56</v>
      </c>
      <c r="V32" s="60">
        <v>5.2</v>
      </c>
      <c r="W32" s="60">
        <v>3.33</v>
      </c>
      <c r="X32" s="60">
        <v>5.88</v>
      </c>
      <c r="Y32" s="60">
        <v>7.21</v>
      </c>
      <c r="Z32" s="60">
        <v>5.53</v>
      </c>
      <c r="AA32" s="60">
        <v>4.45</v>
      </c>
      <c r="AB32" s="60">
        <v>14.06</v>
      </c>
      <c r="AC32" s="60">
        <v>6.04</v>
      </c>
      <c r="AD32" s="60">
        <v>2.89</v>
      </c>
      <c r="AE32" s="60">
        <v>1.31</v>
      </c>
      <c r="AF32" s="60">
        <v>4.72</v>
      </c>
      <c r="AG32" s="60">
        <v>2.2799999999999998</v>
      </c>
      <c r="AH32" s="60">
        <v>2.88</v>
      </c>
      <c r="AI32" s="60">
        <v>3.64</v>
      </c>
      <c r="AJ32" s="60">
        <v>1.96</v>
      </c>
      <c r="AK32" s="60">
        <v>11.95</v>
      </c>
      <c r="AL32" s="58"/>
    </row>
    <row r="33" spans="1:38" ht="12.75" customHeight="1" x14ac:dyDescent="0.2">
      <c r="A33" s="71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1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1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42493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A31:A35"/>
    <mergeCell ref="B31:C31"/>
    <mergeCell ref="E31:G31"/>
    <mergeCell ref="B32:C32"/>
    <mergeCell ref="E32:G32"/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0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horizontalDpi="360" verticalDpi="36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84" ma:contentTypeDescription="Permitting &amp; Compliance Word Document" ma:contentTypeScope="" ma:versionID="96eea8bd4e14a84a3dc457052244126e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a42c5bf988c05ff29c9c7baaa7ca7627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david.quick@heidelbergmaterials.com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2016-07-28T23:00:00+00:00</Document_x0020_Date>
    <Facility_x0020_Address xmlns="859f7ad6-93f6-4205-b62b-a17f28acbbac">Padeswood Works, Padeswood, Mold, Flintshire.</Facility_x0020_Address>
    <Environment_x0020_Sub_x0020_Folder xmlns="859f7ad6-93f6-4205-b62b-a17f28acbbac">Environment monitoring</Environment_x0020_Sub_x0020_Folder>
    <Customer_x0020_Name xmlns="859f7ad6-93f6-4205-b62b-a17f28acbbac">Castle Cement Limited</Customer_x0020_Name>
    <IconOverlay xmlns="http://schemas.microsoft.com/sharepoint/v4" xsi:nil="true"/>
    <Surrendered_x002f_Expired xmlns="859f7ad6-93f6-4205-b62b-a17f28acbbac" xsi:nil="true"/>
    <Post_x0020_code xmlns="859f7ad6-93f6-4205-b62b-a17f28acbbac">CH7 4HB</Post_x0020_code>
    <Surrendered_x002f_Expired_x0020_Date xmlns="859f7ad6-93f6-4205-b62b-a17f28acbbac" xsi:nil="true"/>
    <_dlc_DocId xmlns="9be56660-2c31-41ef-bc00-23e72f632f2a">REGU-408-9180</_dlc_DocId>
    <_dlc_DocIdUrl xmlns="9be56660-2c31-41ef-bc00-23e72f632f2a">
      <Url>https://cyfoethnaturiolcymru.sharepoint.com/teams/Regulatory/Permitting/_layouts/15/DocIdRedir.aspx?ID=REGU-408-9180</Url>
      <Description>REGU-408-9180</Description>
    </_dlc_DocIdUrl>
    <TaxCatchAll xmlns="859f7ad6-93f6-4205-b62b-a17f28acbbac" xsi:nil="true"/>
    <lcf76f155ced4ddcb4097134ff3c332f xmlns="7300053d-1c5f-4e78-b9e3-ee8c32344bce">
      <Terms xmlns="http://schemas.microsoft.com/office/infopath/2007/PartnerControls"/>
    </lcf76f155ced4ddcb4097134ff3c332f>
  </documentManagement>
</p:properties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6D58EA7-C022-4700-855D-EAA19838BB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7300053d-1c5f-4e78-b9e3-ee8c32344bce"/>
    <ds:schemaRef ds:uri="http://schemas.microsoft.com/sharepoint/v4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6D847A-15B2-4260-8772-050A81252404}">
  <ds:schemaRefs>
    <ds:schemaRef ds:uri="http://schemas.microsoft.com/office/2006/documentManagement/types"/>
    <ds:schemaRef ds:uri="http://schemas.microsoft.com/office/2006/metadata/properties"/>
    <ds:schemaRef ds:uri="9be56660-2c31-41ef-bc00-23e72f632f2a"/>
    <ds:schemaRef ds:uri="http://www.w3.org/XML/1998/namespace"/>
    <ds:schemaRef ds:uri="6e121689-de5b-41b9-a751-bfeda7fa2b07"/>
    <ds:schemaRef ds:uri="859f7ad6-93f6-4205-b62b-a17f28acbbac"/>
    <ds:schemaRef ds:uri="7300053d-1c5f-4e78-b9e3-ee8c32344bce"/>
    <ds:schemaRef ds:uri="http://schemas.microsoft.com/office/infopath/2007/PartnerControls"/>
    <ds:schemaRef ds:uri="http://schemas.openxmlformats.org/package/2006/metadata/core-properties"/>
    <ds:schemaRef ds:uri="http://schemas.microsoft.com/sharepoint/v4"/>
    <ds:schemaRef ds:uri="http://purl.org/dc/dcmitype/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2F41771-D6FC-4BF1-90B0-49B41AB981A8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B413F367-D7B6-4C92-BB2E-96EF15568ACC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2FD6534E-5CBA-46CD-8EA6-81684FD6B78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Dust</vt:lpstr>
      <vt:lpstr>SOx</vt:lpstr>
      <vt:lpstr>NOx</vt:lpstr>
      <vt:lpstr>TOC</vt:lpstr>
      <vt:lpstr>HCl</vt:lpstr>
      <vt:lpstr>CO</vt:lpstr>
      <vt:lpstr>A9 Dust</vt:lpstr>
      <vt:lpstr>A3 Dust</vt:lpstr>
      <vt:lpstr>A4 Dust</vt:lpstr>
      <vt:lpstr>A5 Dust</vt:lpstr>
      <vt:lpstr>A6 Dust</vt:lpstr>
      <vt:lpstr>A7 Dust</vt:lpstr>
      <vt:lpstr>'A3 Dust'!Print_Area</vt:lpstr>
      <vt:lpstr>'A4 Dust'!Print_Area</vt:lpstr>
      <vt:lpstr>'A5 Dust'!Print_Area</vt:lpstr>
      <vt:lpstr>'A6 Dust'!Print_Area</vt:lpstr>
      <vt:lpstr>'A7 Dust'!Print_Area</vt:lpstr>
      <vt:lpstr>'A9 Dust'!Print_Area</vt:lpstr>
      <vt:lpstr>CO!Print_Area</vt:lpstr>
      <vt:lpstr>Dust!Print_Area</vt:lpstr>
      <vt:lpstr>NOx!Print_Area</vt:lpstr>
      <vt:lpstr>TOC!Print_Area</vt:lpstr>
    </vt:vector>
  </TitlesOfParts>
  <Company>Environment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 Smith</dc:creator>
  <cp:lastModifiedBy>Bradford, Julie</cp:lastModifiedBy>
  <cp:lastPrinted>2016-08-02T08:14:29Z</cp:lastPrinted>
  <dcterms:created xsi:type="dcterms:W3CDTF">2010-07-08T15:15:48Z</dcterms:created>
  <dcterms:modified xsi:type="dcterms:W3CDTF">2025-04-25T06:52:09Z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a09d5db7-8f1f-41ad-9a67-b6d9df07c70b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REGU-408-9180</vt:lpwstr>
  </property>
  <property fmtid="{D5CDD505-2E9C-101B-9397-08002B2CF9AE}" pid="7" name="_dlc_DocIdUrl">
    <vt:lpwstr>https://cyfoethnaturiolcymru.sharepoint.com/teams/Regulatory/Permitting/_layouts/15/DocIdRedir.aspx?ID=REGU-408-9180, REGU-408-9180</vt:lpwstr>
  </property>
  <property fmtid="{D5CDD505-2E9C-101B-9397-08002B2CF9AE}" pid="8" name="MediaServiceImageTags">
    <vt:lpwstr/>
  </property>
</Properties>
</file>