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julie_bradford_cyfoethnaturiolcymru_gov_uk/Documents/Public Register Documents/Wrexham Clinical Waste Incinerator/"/>
    </mc:Choice>
  </mc:AlternateContent>
  <xr:revisionPtr revIDLastSave="0" documentId="8_{A478CFB3-AAD2-4368-BE9E-FE11269D1E2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ust" sheetId="10" r:id="rId1"/>
    <sheet name="VOC" sheetId="9" r:id="rId2"/>
    <sheet name="HCl" sheetId="8" r:id="rId3"/>
    <sheet name="SO2" sheetId="6" r:id="rId4"/>
    <sheet name="NOx" sheetId="5" r:id="rId5"/>
    <sheet name="CO" sheetId="11" r:id="rId6"/>
    <sheet name="Sheet1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5" l="1"/>
  <c r="N35" i="5"/>
  <c r="O35" i="5"/>
  <c r="G35" i="5"/>
  <c r="H35" i="5"/>
  <c r="I35" i="5"/>
  <c r="J35" i="8"/>
  <c r="V35" i="8"/>
  <c r="AB35" i="6"/>
  <c r="AC35" i="6"/>
  <c r="AD35" i="6"/>
  <c r="E35" i="5"/>
  <c r="AI35" i="5"/>
  <c r="AI35" i="6"/>
  <c r="AI35" i="9"/>
  <c r="AI35" i="10"/>
  <c r="F35" i="5"/>
  <c r="J35" i="5"/>
  <c r="K35" i="5"/>
  <c r="L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E35" i="6"/>
  <c r="AF35" i="6"/>
  <c r="AG35" i="6"/>
  <c r="AH35" i="6"/>
  <c r="F35" i="8"/>
  <c r="G35" i="8"/>
  <c r="H35" i="8"/>
  <c r="I35" i="8"/>
  <c r="K35" i="8"/>
  <c r="L35" i="8"/>
  <c r="M35" i="8"/>
  <c r="N35" i="8"/>
  <c r="P35" i="8"/>
  <c r="Q35" i="8"/>
  <c r="R35" i="8"/>
  <c r="S35" i="8"/>
  <c r="T35" i="8"/>
  <c r="U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E35" i="10" l="1"/>
  <c r="E35" i="6"/>
  <c r="E35" i="8"/>
  <c r="E35" i="9"/>
  <c r="C37" i="10" l="1"/>
  <c r="C36" i="10"/>
  <c r="C33" i="10"/>
  <c r="C32" i="10"/>
  <c r="C31" i="10"/>
  <c r="C30" i="10"/>
  <c r="C29" i="10"/>
  <c r="C37" i="9"/>
  <c r="C36" i="9"/>
  <c r="C33" i="9"/>
  <c r="C32" i="9"/>
  <c r="C31" i="9"/>
  <c r="C30" i="9"/>
  <c r="C29" i="9"/>
  <c r="C37" i="8"/>
  <c r="C36" i="8"/>
  <c r="C33" i="8"/>
  <c r="C32" i="8"/>
  <c r="C31" i="8"/>
  <c r="C30" i="8"/>
  <c r="C29" i="8"/>
  <c r="C37" i="6"/>
  <c r="C36" i="6"/>
  <c r="C35" i="6"/>
  <c r="C33" i="6"/>
  <c r="C32" i="6"/>
  <c r="C31" i="6"/>
  <c r="C30" i="6"/>
  <c r="C29" i="6"/>
  <c r="C37" i="5"/>
  <c r="C36" i="5"/>
  <c r="C35" i="5"/>
  <c r="C33" i="5"/>
  <c r="C32" i="5"/>
  <c r="C31" i="5"/>
  <c r="C30" i="5"/>
  <c r="C29" i="5"/>
  <c r="C35" i="8" l="1"/>
  <c r="C35" i="9"/>
  <c r="C35" i="10"/>
</calcChain>
</file>

<file path=xl/sharedStrings.xml><?xml version="1.0" encoding="utf-8"?>
<sst xmlns="http://schemas.openxmlformats.org/spreadsheetml/2006/main" count="583" uniqueCount="83">
  <si>
    <t>Monthly summary</t>
  </si>
  <si>
    <t>Date</t>
  </si>
  <si>
    <t>Monthly maximum</t>
  </si>
  <si>
    <t>Monthly mean</t>
  </si>
  <si>
    <t>Monthly minimum</t>
  </si>
  <si>
    <t>Total invalid results</t>
  </si>
  <si>
    <t>Sum of exceedances</t>
  </si>
  <si>
    <t>No. of invalid days</t>
  </si>
  <si>
    <t>Half-hour average ELV</t>
  </si>
  <si>
    <t>Maximum half hour average</t>
  </si>
  <si>
    <t>Mean half hour average</t>
  </si>
  <si>
    <t>Minimum half hourly average</t>
  </si>
  <si>
    <t>No. of invalid results</t>
  </si>
  <si>
    <t>No. of exceedances of ELV</t>
  </si>
  <si>
    <t>Daily average ELV</t>
  </si>
  <si>
    <t>Daily average</t>
  </si>
  <si>
    <t>Value valid</t>
  </si>
  <si>
    <t>Value exceeds ELV (Y/N)</t>
  </si>
  <si>
    <t>Half-hourly average</t>
  </si>
  <si>
    <t>N</t>
  </si>
  <si>
    <t>Y</t>
  </si>
  <si>
    <t>Installation: Wrexham Clinical Waste Incinerator</t>
  </si>
  <si>
    <t>(authorised to sign as representative of the Operator)</t>
  </si>
  <si>
    <t>Variation Reference Number: EPR/MP3239FQ/V002</t>
  </si>
  <si>
    <t>Form Number : Agency Form / A2/ Form Dated 20 October 2011</t>
  </si>
  <si>
    <t>Form Number : Agency Form / A4/ Form Dated 20 October 2011</t>
  </si>
  <si>
    <t>Form Number : Agency Form / A3/ Form Dated 20 October 2011</t>
  </si>
  <si>
    <t>Form Number : Agency Form / A5/ Form Dated 20 October 2011</t>
  </si>
  <si>
    <t>Form Number : Agency Form / A6/ Form Dated 20 October 2011</t>
  </si>
  <si>
    <t>Form Number : Agency Form / A7/ Form Dated 20 October 2011</t>
  </si>
  <si>
    <t>Maximum 10 minute average</t>
  </si>
  <si>
    <t>Minimum 10 minute average</t>
  </si>
  <si>
    <t>10 minute average</t>
  </si>
  <si>
    <t>Permit Reference no: WP3836ZF</t>
  </si>
  <si>
    <t>Operator: Tradebe Healthcare National Limited</t>
  </si>
  <si>
    <t>10 minute average ELV 
(95th percentile)</t>
  </si>
  <si>
    <t>Monthly maximum 10 min avg.</t>
  </si>
  <si>
    <t>Monthly mean 10 min avg.</t>
  </si>
  <si>
    <t xml:space="preserve">95th percentile </t>
  </si>
  <si>
    <t xml:space="preserve">Monthly minimum 10 min avg. </t>
  </si>
  <si>
    <r>
      <t>No. of results above 150mg/m</t>
    </r>
    <r>
      <rPr>
        <vertAlign val="superscript"/>
        <sz val="6"/>
        <color theme="1"/>
        <rFont val="Arial"/>
        <family val="2"/>
      </rPr>
      <t>3</t>
    </r>
  </si>
  <si>
    <t>Sum of exceedances of 95th percentile ELV</t>
  </si>
  <si>
    <t>95th percentile ELV exceeded? (Y/N)</t>
  </si>
  <si>
    <t>(authorised to sign as representative of Tradebe Healthcare Ltd)</t>
  </si>
  <si>
    <t>.</t>
  </si>
  <si>
    <t>y</t>
  </si>
  <si>
    <t>n</t>
  </si>
  <si>
    <t>From</t>
  </si>
  <si>
    <t>Subject</t>
  </si>
  <si>
    <t>Received</t>
  </si>
  <si>
    <t>Size</t>
  </si>
  <si>
    <t>Categories</t>
  </si>
  <si>
    <t>Crowther Beutenmuller, Andrew</t>
  </si>
  <si>
    <t>FW: RJM's report on NOx Reduction Options  for Wrexham Plant is due by 16 December</t>
  </si>
  <si>
    <t>4 MB</t>
  </si>
  <si>
    <t>Signed A Rhodes   Date: 11/3/2023</t>
  </si>
  <si>
    <t>Reporting of Continuously Monitored Emissions to Air for Carbon Monoxide from Emission Point A1 for the month of February 2023</t>
  </si>
  <si>
    <t xml:space="preserve">2nd Feb Abnormal operation </t>
  </si>
  <si>
    <t>6th offline 1600 to 1829</t>
  </si>
  <si>
    <t>8th Feb offline 0700 to 0830</t>
  </si>
  <si>
    <t>13th feb came offline 0630 restart next day at 1529 secondary air issues</t>
  </si>
  <si>
    <t>o</t>
  </si>
  <si>
    <t>Reporting of Continuously Monitored Emissions to Air for Oxides of Nitrogen from Emission Point A1 for the month of February 2023</t>
  </si>
  <si>
    <t>Signed A Rhodes   Date: 11: 3 : 2023</t>
  </si>
  <si>
    <t>Plant offline 13th at 0630 to 1529 the next day</t>
  </si>
  <si>
    <t>Reporting of Continuously Monitored Emissions to Air for Sulphur Dioxide from Emission Point A1 for the month of February  2023</t>
  </si>
  <si>
    <t>2nd Feb Abnormal op report submitted</t>
  </si>
  <si>
    <t>short term spike to 65mg on 22nd</t>
  </si>
  <si>
    <t>short term spike to 74mg on 24th</t>
  </si>
  <si>
    <t>Reporting of Continuously Monitored Emissions to Air for Hydrogen Chloride from Emission Point A1  for the month of February 2023</t>
  </si>
  <si>
    <t>Signed A Rhodes   Date: 11: 03 : 2023</t>
  </si>
  <si>
    <t xml:space="preserve">Plant offline 13th and 14th </t>
  </si>
  <si>
    <t>24th Feb abnormal op reported HCl abatement plant failure</t>
  </si>
  <si>
    <t>Reporting of Continuously Monitored Emissions to Air for VOC from Emission Point A1 for the month of February 2023</t>
  </si>
  <si>
    <t xml:space="preserve">30 minute abnormal operation reporte for the 2nd Feb, </t>
  </si>
  <si>
    <t>plant offline 1600 to 1829</t>
  </si>
  <si>
    <t>plant offline 13th and 14th Feb</t>
  </si>
  <si>
    <t>Part A and B Sched 5 submitted for the 22 Feb</t>
  </si>
  <si>
    <t>Reporting of Continuously Monitored Emissions to Air for Particulates from Emission Point A1 for the month of February 2023</t>
  </si>
  <si>
    <t>Signed: A Rhodes    Date: 13/03/2023</t>
  </si>
  <si>
    <t xml:space="preserve">Plant offline for the bulk of 13th and 14th Feb. </t>
  </si>
  <si>
    <t xml:space="preserve">Short term spikes on the 4th, 6th, 14th 16th, 18th, 19th, 22nd 23rd, 25th 27th  not exceeded 30min av </t>
  </si>
  <si>
    <t xml:space="preserve">spike to 34.6mg short term on 10th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</si>
</sst>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vertAlign val="superscript"/>
      <sz val="6"/>
      <color theme="1"/>
      <name val="Arial"/>
      <family val="2"/>
    </font>
    <font>
      <b/>
      <sz val="6"/>
      <color theme="1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0" fontId="2" fillId="0" borderId="0" xfId="0" applyNumberFormat="1" applyFont="1"/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164" fontId="4" fillId="0" borderId="1" xfId="0" applyNumberFormat="1" applyFont="1" applyBorder="1"/>
    <xf numFmtId="164" fontId="4" fillId="2" borderId="1" xfId="0" applyNumberFormat="1" applyFont="1" applyFill="1" applyBorder="1"/>
    <xf numFmtId="0" fontId="1" fillId="0" borderId="0" xfId="0" applyFont="1" applyAlignment="1">
      <alignment horizontal="left"/>
    </xf>
    <xf numFmtId="20" fontId="1" fillId="0" borderId="0" xfId="0" applyNumberFormat="1" applyFont="1"/>
    <xf numFmtId="0" fontId="1" fillId="0" borderId="0" xfId="0" applyFont="1"/>
    <xf numFmtId="0" fontId="3" fillId="0" borderId="0" xfId="0" applyFont="1"/>
    <xf numFmtId="20" fontId="5" fillId="0" borderId="0" xfId="0" applyNumberFormat="1" applyFont="1"/>
    <xf numFmtId="0" fontId="5" fillId="0" borderId="0" xfId="0" applyFont="1"/>
    <xf numFmtId="20" fontId="6" fillId="0" borderId="0" xfId="0" applyNumberFormat="1" applyFont="1"/>
    <xf numFmtId="49" fontId="1" fillId="0" borderId="0" xfId="0" applyNumberFormat="1" applyFont="1" applyAlignment="1">
      <alignment horizontal="left" vertical="top"/>
    </xf>
    <xf numFmtId="17" fontId="1" fillId="0" borderId="0" xfId="0" applyNumberFormat="1" applyFont="1"/>
    <xf numFmtId="49" fontId="5" fillId="0" borderId="0" xfId="0" applyNumberFormat="1" applyFont="1" applyAlignment="1">
      <alignment horizontal="left" vertical="top"/>
    </xf>
    <xf numFmtId="17" fontId="5" fillId="0" borderId="0" xfId="0" applyNumberFormat="1" applyFont="1"/>
    <xf numFmtId="0" fontId="7" fillId="0" borderId="0" xfId="0" applyFont="1"/>
    <xf numFmtId="0" fontId="8" fillId="0" borderId="0" xfId="0" applyFont="1"/>
    <xf numFmtId="1" fontId="0" fillId="0" borderId="0" xfId="0" applyNumberFormat="1" applyAlignment="1">
      <alignment shrinkToFit="1"/>
    </xf>
    <xf numFmtId="164" fontId="0" fillId="0" borderId="0" xfId="0" applyNumberFormat="1"/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3" borderId="12" xfId="0" applyNumberFormat="1" applyFont="1" applyFill="1" applyBorder="1" applyAlignment="1">
      <alignment vertical="center"/>
    </xf>
    <xf numFmtId="0" fontId="4" fillId="5" borderId="16" xfId="0" applyFont="1" applyFill="1" applyBorder="1" applyAlignment="1">
      <alignment vertical="center" wrapText="1"/>
    </xf>
    <xf numFmtId="164" fontId="4" fillId="5" borderId="17" xfId="0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164" fontId="4" fillId="3" borderId="10" xfId="0" applyNumberFormat="1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4" borderId="0" xfId="0" applyFill="1"/>
    <xf numFmtId="164" fontId="4" fillId="0" borderId="1" xfId="0" applyNumberFormat="1" applyFont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4" borderId="5" xfId="0" applyFill="1" applyBorder="1"/>
    <xf numFmtId="0" fontId="4" fillId="0" borderId="17" xfId="0" applyFont="1" applyBorder="1" applyAlignment="1">
      <alignment horizontal="center" vertical="center"/>
    </xf>
    <xf numFmtId="0" fontId="0" fillId="0" borderId="1" xfId="0" applyBorder="1"/>
    <xf numFmtId="0" fontId="4" fillId="0" borderId="3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2" fillId="0" borderId="0" xfId="0" applyFont="1"/>
    <xf numFmtId="20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/>
    <xf numFmtId="0" fontId="12" fillId="0" borderId="0" xfId="0" applyFont="1"/>
    <xf numFmtId="0" fontId="4" fillId="0" borderId="0" xfId="0" applyFont="1" applyFill="1" applyBorder="1"/>
    <xf numFmtId="0" fontId="6" fillId="0" borderId="0" xfId="0" applyFont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/>
    <xf numFmtId="0" fontId="12" fillId="0" borderId="0" xfId="0" applyFont="1"/>
    <xf numFmtId="0" fontId="0" fillId="0" borderId="0" xfId="0" applyAlignme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2" fillId="0" borderId="0" xfId="0" applyFont="1" applyAlignment="1"/>
    <xf numFmtId="0" fontId="6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7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aseline="0">
                <a:latin typeface="Arial" pitchFamily="34" charset="0"/>
              </a:rPr>
              <a:t>Daily and Half Hourly</a:t>
            </a:r>
          </a:p>
          <a:p>
            <a:pPr>
              <a:defRPr/>
            </a:pPr>
            <a:r>
              <a:rPr lang="en-GB" sz="1200" baseline="0">
                <a:latin typeface="Arial" pitchFamily="34" charset="0"/>
              </a:rPr>
              <a:t>Average Monitoring Data</a:t>
            </a:r>
          </a:p>
        </c:rich>
      </c:tx>
      <c:layout>
        <c:manualLayout>
          <c:xMode val="edge"/>
          <c:yMode val="edge"/>
          <c:x val="4.2219852406846364E-2"/>
          <c:y val="3.2520325203252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96435475969051"/>
          <c:y val="0.2063824339030792"/>
          <c:w val="0.69555194226291017"/>
          <c:h val="0.59588929432601412"/>
        </c:manualLayout>
      </c:layout>
      <c:lineChart>
        <c:grouping val="standard"/>
        <c:varyColors val="0"/>
        <c:ser>
          <c:idx val="7"/>
          <c:order val="0"/>
          <c:tx>
            <c:strRef>
              <c:f>Dust!$D$34</c:f>
              <c:strCache>
                <c:ptCount val="1"/>
                <c:pt idx="0">
                  <c:v>Daily average ELV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val>
            <c:numRef>
              <c:f>Dust!$E$34:$AI$34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18-4C42-9D85-ECA2FBB83259}"/>
            </c:ext>
          </c:extLst>
        </c:ser>
        <c:ser>
          <c:idx val="1"/>
          <c:order val="1"/>
          <c:tx>
            <c:strRef>
              <c:f>Dust!$D$28</c:f>
              <c:strCache>
                <c:ptCount val="1"/>
                <c:pt idx="0">
                  <c:v>Half-hour average ELV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ysDash"/>
            </a:ln>
          </c:spPr>
          <c:marker>
            <c:symbol val="none"/>
          </c:marker>
          <c:val>
            <c:numRef>
              <c:f>Dust!$E$28:$AI$28</c:f>
              <c:numCache>
                <c:formatCode>General</c:formatCode>
                <c:ptCount val="3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8-4C42-9D85-ECA2FBB83259}"/>
            </c:ext>
          </c:extLst>
        </c:ser>
        <c:ser>
          <c:idx val="3"/>
          <c:order val="2"/>
          <c:tx>
            <c:strRef>
              <c:f>Dust!$D$30</c:f>
              <c:strCache>
                <c:ptCount val="1"/>
                <c:pt idx="0">
                  <c:v>Mean half hour average</c:v>
                </c:pt>
              </c:strCache>
            </c:strRef>
          </c:tx>
          <c:spPr>
            <a:ln w="25400">
              <a:solidFill>
                <a:srgbClr val="000080"/>
              </a:solidFill>
            </a:ln>
          </c:spPr>
          <c:marker>
            <c:symbol val="none"/>
          </c:marker>
          <c:val>
            <c:numRef>
              <c:f>Dust!$E$30:$AI$30</c:f>
              <c:numCache>
                <c:formatCode>0.0</c:formatCode>
                <c:ptCount val="31"/>
                <c:pt idx="0">
                  <c:v>2.33</c:v>
                </c:pt>
                <c:pt idx="1">
                  <c:v>2.5</c:v>
                </c:pt>
                <c:pt idx="2">
                  <c:v>2.77</c:v>
                </c:pt>
                <c:pt idx="3">
                  <c:v>3.41</c:v>
                </c:pt>
                <c:pt idx="4">
                  <c:v>3.52</c:v>
                </c:pt>
                <c:pt idx="5">
                  <c:v>3.67</c:v>
                </c:pt>
                <c:pt idx="6">
                  <c:v>2.71</c:v>
                </c:pt>
                <c:pt idx="7">
                  <c:v>2.69</c:v>
                </c:pt>
                <c:pt idx="8">
                  <c:v>3.78</c:v>
                </c:pt>
                <c:pt idx="9">
                  <c:v>7.24</c:v>
                </c:pt>
                <c:pt idx="10">
                  <c:v>3.78</c:v>
                </c:pt>
                <c:pt idx="11">
                  <c:v>3.2</c:v>
                </c:pt>
                <c:pt idx="12">
                  <c:v>2.9</c:v>
                </c:pt>
                <c:pt idx="13">
                  <c:v>4.7699999999999996</c:v>
                </c:pt>
                <c:pt idx="14">
                  <c:v>4.07</c:v>
                </c:pt>
                <c:pt idx="15">
                  <c:v>3.95</c:v>
                </c:pt>
                <c:pt idx="16">
                  <c:v>4.0999999999999996</c:v>
                </c:pt>
                <c:pt idx="17">
                  <c:v>4.41</c:v>
                </c:pt>
                <c:pt idx="18">
                  <c:v>4.6500000000000004</c:v>
                </c:pt>
                <c:pt idx="19" formatCode="General">
                  <c:v>3.39</c:v>
                </c:pt>
                <c:pt idx="20" formatCode="General">
                  <c:v>2.91</c:v>
                </c:pt>
                <c:pt idx="21" formatCode="General">
                  <c:v>3.15</c:v>
                </c:pt>
                <c:pt idx="22" formatCode="General">
                  <c:v>3.74</c:v>
                </c:pt>
                <c:pt idx="23" formatCode="General">
                  <c:v>3.12</c:v>
                </c:pt>
                <c:pt idx="24" formatCode="General">
                  <c:v>5.03</c:v>
                </c:pt>
                <c:pt idx="25" formatCode="General">
                  <c:v>3.31</c:v>
                </c:pt>
                <c:pt idx="26" formatCode="General">
                  <c:v>4.3600000000000003</c:v>
                </c:pt>
                <c:pt idx="27" formatCode="General">
                  <c:v>4.21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18-4C42-9D85-ECA2FBB83259}"/>
            </c:ext>
          </c:extLst>
        </c:ser>
        <c:ser>
          <c:idx val="2"/>
          <c:order val="3"/>
          <c:tx>
            <c:strRef>
              <c:f>Dust!$D$29</c:f>
              <c:strCache>
                <c:ptCount val="1"/>
                <c:pt idx="0">
                  <c:v>Maximum half hour average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val>
            <c:numRef>
              <c:f>Dust!$E$29:$AI$29</c:f>
              <c:numCache>
                <c:formatCode>0.0</c:formatCode>
                <c:ptCount val="31"/>
                <c:pt idx="0">
                  <c:v>4.2</c:v>
                </c:pt>
                <c:pt idx="1">
                  <c:v>5.3</c:v>
                </c:pt>
                <c:pt idx="2">
                  <c:v>6.2</c:v>
                </c:pt>
                <c:pt idx="3">
                  <c:v>16.899999999999999</c:v>
                </c:pt>
                <c:pt idx="4">
                  <c:v>7</c:v>
                </c:pt>
                <c:pt idx="5">
                  <c:v>12.1</c:v>
                </c:pt>
                <c:pt idx="6">
                  <c:v>5.0999999999999996</c:v>
                </c:pt>
                <c:pt idx="7">
                  <c:v>4.7</c:v>
                </c:pt>
                <c:pt idx="8">
                  <c:v>8.3000000000000007</c:v>
                </c:pt>
                <c:pt idx="9">
                  <c:v>9.2100000000000009</c:v>
                </c:pt>
                <c:pt idx="10">
                  <c:v>8.1999999999999993</c:v>
                </c:pt>
                <c:pt idx="11">
                  <c:v>6.7</c:v>
                </c:pt>
                <c:pt idx="12">
                  <c:v>3</c:v>
                </c:pt>
                <c:pt idx="13">
                  <c:v>15.9</c:v>
                </c:pt>
                <c:pt idx="14">
                  <c:v>8.6</c:v>
                </c:pt>
                <c:pt idx="15">
                  <c:v>11.9</c:v>
                </c:pt>
                <c:pt idx="16">
                  <c:v>6.3</c:v>
                </c:pt>
                <c:pt idx="17">
                  <c:v>13.1</c:v>
                </c:pt>
                <c:pt idx="18">
                  <c:v>15.5</c:v>
                </c:pt>
                <c:pt idx="19" formatCode="General">
                  <c:v>5.7</c:v>
                </c:pt>
                <c:pt idx="20" formatCode="General">
                  <c:v>6.3</c:v>
                </c:pt>
                <c:pt idx="21" formatCode="General">
                  <c:v>10.9</c:v>
                </c:pt>
                <c:pt idx="22" formatCode="General">
                  <c:v>18.600000000000001</c:v>
                </c:pt>
                <c:pt idx="23" formatCode="General">
                  <c:v>4.8</c:v>
                </c:pt>
                <c:pt idx="24" formatCode="General">
                  <c:v>12.7</c:v>
                </c:pt>
                <c:pt idx="25" formatCode="General">
                  <c:v>5.5</c:v>
                </c:pt>
                <c:pt idx="26" formatCode="General">
                  <c:v>10.8</c:v>
                </c:pt>
                <c:pt idx="27" formatCode="General">
                  <c:v>8.5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18-4C42-9D85-ECA2FBB83259}"/>
            </c:ext>
          </c:extLst>
        </c:ser>
        <c:ser>
          <c:idx val="4"/>
          <c:order val="4"/>
          <c:tx>
            <c:strRef>
              <c:f>Dust!$D$31</c:f>
              <c:strCache>
                <c:ptCount val="1"/>
                <c:pt idx="0">
                  <c:v>Minimum half hourly average</c:v>
                </c:pt>
              </c:strCache>
            </c:strRef>
          </c:tx>
          <c:spPr>
            <a:ln w="12700">
              <a:solidFill>
                <a:srgbClr val="FF71F8"/>
              </a:solidFill>
              <a:prstDash val="sysDash"/>
            </a:ln>
          </c:spPr>
          <c:marker>
            <c:symbol val="none"/>
          </c:marker>
          <c:val>
            <c:numRef>
              <c:f>Dust!$E$31:$AI$31</c:f>
              <c:numCache>
                <c:formatCode>General</c:formatCode>
                <c:ptCount val="31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1.9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5.62</c:v>
                </c:pt>
                <c:pt idx="10">
                  <c:v>2</c:v>
                </c:pt>
                <c:pt idx="11">
                  <c:v>2.1</c:v>
                </c:pt>
                <c:pt idx="12">
                  <c:v>3</c:v>
                </c:pt>
                <c:pt idx="13">
                  <c:v>1.9</c:v>
                </c:pt>
                <c:pt idx="14">
                  <c:v>1.9</c:v>
                </c:pt>
                <c:pt idx="15">
                  <c:v>1.8</c:v>
                </c:pt>
                <c:pt idx="16">
                  <c:v>2.2999999999999998</c:v>
                </c:pt>
                <c:pt idx="17">
                  <c:v>2.1</c:v>
                </c:pt>
                <c:pt idx="18">
                  <c:v>3.2</c:v>
                </c:pt>
                <c:pt idx="19">
                  <c:v>1.9</c:v>
                </c:pt>
                <c:pt idx="20">
                  <c:v>1.9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  <c:pt idx="24">
                  <c:v>2.2999999999999998</c:v>
                </c:pt>
                <c:pt idx="25">
                  <c:v>1.9</c:v>
                </c:pt>
                <c:pt idx="26">
                  <c:v>2.2000000000000002</c:v>
                </c:pt>
                <c:pt idx="27">
                  <c:v>2.4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18-4C42-9D85-ECA2FBB83259}"/>
            </c:ext>
          </c:extLst>
        </c:ser>
        <c:ser>
          <c:idx val="8"/>
          <c:order val="5"/>
          <c:tx>
            <c:strRef>
              <c:f>Dust!$D$35</c:f>
              <c:strCache>
                <c:ptCount val="1"/>
                <c:pt idx="0">
                  <c:v>Daily average</c:v>
                </c:pt>
              </c:strCache>
            </c:strRef>
          </c:tx>
          <c:spPr>
            <a:ln w="6350">
              <a:solidFill>
                <a:srgbClr val="000080"/>
              </a:solidFill>
            </a:ln>
          </c:spPr>
          <c:marker>
            <c:symbol val="none"/>
          </c:marker>
          <c:val>
            <c:numRef>
              <c:f>Dust!$E$35:$AI$35</c:f>
              <c:numCache>
                <c:formatCode>0.0</c:formatCode>
                <c:ptCount val="31"/>
                <c:pt idx="0">
                  <c:v>2.33</c:v>
                </c:pt>
                <c:pt idx="1">
                  <c:v>2.5</c:v>
                </c:pt>
                <c:pt idx="2">
                  <c:v>2.77</c:v>
                </c:pt>
                <c:pt idx="3">
                  <c:v>3.41</c:v>
                </c:pt>
                <c:pt idx="4">
                  <c:v>3.52</c:v>
                </c:pt>
                <c:pt idx="5">
                  <c:v>3.67</c:v>
                </c:pt>
                <c:pt idx="6">
                  <c:v>2.71</c:v>
                </c:pt>
                <c:pt idx="7">
                  <c:v>2.69</c:v>
                </c:pt>
                <c:pt idx="8">
                  <c:v>3.78</c:v>
                </c:pt>
                <c:pt idx="9">
                  <c:v>7.24</c:v>
                </c:pt>
                <c:pt idx="10">
                  <c:v>3.78</c:v>
                </c:pt>
                <c:pt idx="11">
                  <c:v>3.2</c:v>
                </c:pt>
                <c:pt idx="12">
                  <c:v>2.9</c:v>
                </c:pt>
                <c:pt idx="13">
                  <c:v>4.7699999999999996</c:v>
                </c:pt>
                <c:pt idx="14">
                  <c:v>4.07</c:v>
                </c:pt>
                <c:pt idx="15">
                  <c:v>3.95</c:v>
                </c:pt>
                <c:pt idx="16">
                  <c:v>0</c:v>
                </c:pt>
                <c:pt idx="17">
                  <c:v>4.41</c:v>
                </c:pt>
                <c:pt idx="18">
                  <c:v>4.6500000000000004</c:v>
                </c:pt>
                <c:pt idx="19">
                  <c:v>3.39</c:v>
                </c:pt>
                <c:pt idx="20">
                  <c:v>2.91</c:v>
                </c:pt>
                <c:pt idx="21">
                  <c:v>3.15</c:v>
                </c:pt>
                <c:pt idx="22">
                  <c:v>3.74</c:v>
                </c:pt>
                <c:pt idx="23">
                  <c:v>3.12</c:v>
                </c:pt>
                <c:pt idx="24">
                  <c:v>5.03</c:v>
                </c:pt>
                <c:pt idx="25">
                  <c:v>3.31</c:v>
                </c:pt>
                <c:pt idx="26">
                  <c:v>4.3600000000000003</c:v>
                </c:pt>
                <c:pt idx="27">
                  <c:v>4.21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18-4C42-9D85-ECA2FBB83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570048"/>
        <c:axId val="163571584"/>
      </c:lineChart>
      <c:catAx>
        <c:axId val="163570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3571584"/>
        <c:crosses val="autoZero"/>
        <c:auto val="1"/>
        <c:lblAlgn val="ctr"/>
        <c:lblOffset val="100"/>
        <c:noMultiLvlLbl val="0"/>
      </c:catAx>
      <c:valAx>
        <c:axId val="163571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aseline="0">
                    <a:latin typeface="Arial" pitchFamily="34" charset="0"/>
                  </a:defRPr>
                </a:pPr>
                <a:r>
                  <a:rPr lang="en-GB" baseline="0">
                    <a:latin typeface="Arial" pitchFamily="34" charset="0"/>
                  </a:rPr>
                  <a:t>mg/m3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357004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1.8615008149634609E-2"/>
          <c:y val="0.2135868566700472"/>
          <c:w val="0.20894231847214456"/>
          <c:h val="0.7481617607511555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aseline="0">
                <a:latin typeface="Arial" pitchFamily="34" charset="0"/>
              </a:rPr>
              <a:t>Daily and Half Hourly</a:t>
            </a:r>
          </a:p>
          <a:p>
            <a:pPr>
              <a:defRPr/>
            </a:pPr>
            <a:r>
              <a:rPr lang="en-GB" sz="1200" baseline="0">
                <a:latin typeface="Arial" pitchFamily="34" charset="0"/>
              </a:rPr>
              <a:t>Average Monitoring Data</a:t>
            </a:r>
          </a:p>
        </c:rich>
      </c:tx>
      <c:layout>
        <c:manualLayout>
          <c:xMode val="edge"/>
          <c:yMode val="edge"/>
          <c:x val="4.2219852406846364E-2"/>
          <c:y val="3.2520325203252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9643547596904"/>
          <c:y val="0.2063824339030792"/>
          <c:w val="0.69555194226291017"/>
          <c:h val="0.59588929432601412"/>
        </c:manualLayout>
      </c:layout>
      <c:lineChart>
        <c:grouping val="standard"/>
        <c:varyColors val="0"/>
        <c:ser>
          <c:idx val="7"/>
          <c:order val="0"/>
          <c:tx>
            <c:strRef>
              <c:f>VOC!$D$34</c:f>
              <c:strCache>
                <c:ptCount val="1"/>
                <c:pt idx="0">
                  <c:v>Daily average ELV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val>
            <c:numRef>
              <c:f>VOC!$E$34:$AI$34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C7-4A88-8686-A3C40A9D8D27}"/>
            </c:ext>
          </c:extLst>
        </c:ser>
        <c:ser>
          <c:idx val="1"/>
          <c:order val="1"/>
          <c:tx>
            <c:strRef>
              <c:f>VOC!$D$28</c:f>
              <c:strCache>
                <c:ptCount val="1"/>
                <c:pt idx="0">
                  <c:v>Half-hour average ELV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ysDash"/>
            </a:ln>
          </c:spPr>
          <c:marker>
            <c:symbol val="none"/>
          </c:marker>
          <c:val>
            <c:numRef>
              <c:f>VOC!$E$28:$AI$28</c:f>
              <c:numCache>
                <c:formatCode>General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7-4A88-8686-A3C40A9D8D27}"/>
            </c:ext>
          </c:extLst>
        </c:ser>
        <c:ser>
          <c:idx val="3"/>
          <c:order val="2"/>
          <c:tx>
            <c:strRef>
              <c:f>VOC!$D$30</c:f>
              <c:strCache>
                <c:ptCount val="1"/>
                <c:pt idx="0">
                  <c:v>Mean half hour average</c:v>
                </c:pt>
              </c:strCache>
            </c:strRef>
          </c:tx>
          <c:spPr>
            <a:ln w="25400">
              <a:solidFill>
                <a:srgbClr val="000080"/>
              </a:solidFill>
            </a:ln>
          </c:spPr>
          <c:marker>
            <c:symbol val="none"/>
          </c:marker>
          <c:val>
            <c:numRef>
              <c:f>VOC!$E$30:$AI$30</c:f>
              <c:numCache>
                <c:formatCode>General</c:formatCode>
                <c:ptCount val="31"/>
                <c:pt idx="0">
                  <c:v>0.85</c:v>
                </c:pt>
                <c:pt idx="1">
                  <c:v>2.37</c:v>
                </c:pt>
                <c:pt idx="2">
                  <c:v>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1.42</c:v>
                </c:pt>
                <c:pt idx="6">
                  <c:v>1.24</c:v>
                </c:pt>
                <c:pt idx="7">
                  <c:v>1.62</c:v>
                </c:pt>
                <c:pt idx="8">
                  <c:v>1.1000000000000001</c:v>
                </c:pt>
                <c:pt idx="9">
                  <c:v>1.07</c:v>
                </c:pt>
                <c:pt idx="10">
                  <c:v>1.1100000000000001</c:v>
                </c:pt>
                <c:pt idx="11">
                  <c:v>1.08</c:v>
                </c:pt>
                <c:pt idx="12">
                  <c:v>1.38</c:v>
                </c:pt>
                <c:pt idx="13">
                  <c:v>1.39</c:v>
                </c:pt>
                <c:pt idx="14">
                  <c:v>1.47</c:v>
                </c:pt>
                <c:pt idx="15">
                  <c:v>1.36</c:v>
                </c:pt>
                <c:pt idx="16">
                  <c:v>1.3</c:v>
                </c:pt>
                <c:pt idx="17">
                  <c:v>1.24</c:v>
                </c:pt>
                <c:pt idx="18">
                  <c:v>1.19</c:v>
                </c:pt>
                <c:pt idx="19">
                  <c:v>1.05</c:v>
                </c:pt>
                <c:pt idx="20">
                  <c:v>1.29</c:v>
                </c:pt>
                <c:pt idx="21">
                  <c:v>2.17</c:v>
                </c:pt>
                <c:pt idx="22">
                  <c:v>1.04</c:v>
                </c:pt>
                <c:pt idx="23">
                  <c:v>1.03</c:v>
                </c:pt>
                <c:pt idx="24">
                  <c:v>1.39</c:v>
                </c:pt>
                <c:pt idx="25">
                  <c:v>1.23</c:v>
                </c:pt>
                <c:pt idx="26">
                  <c:v>0.92</c:v>
                </c:pt>
                <c:pt idx="27">
                  <c:v>1.05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C7-4A88-8686-A3C40A9D8D27}"/>
            </c:ext>
          </c:extLst>
        </c:ser>
        <c:ser>
          <c:idx val="2"/>
          <c:order val="3"/>
          <c:tx>
            <c:strRef>
              <c:f>VOC!$D$29</c:f>
              <c:strCache>
                <c:ptCount val="1"/>
                <c:pt idx="0">
                  <c:v>Maximum half hour average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val>
            <c:numRef>
              <c:f>VOC!$E$29:$AI$29</c:f>
              <c:numCache>
                <c:formatCode>0.0</c:formatCode>
                <c:ptCount val="31"/>
                <c:pt idx="0">
                  <c:v>1.1000000000000001</c:v>
                </c:pt>
                <c:pt idx="1">
                  <c:v>70.3</c:v>
                </c:pt>
                <c:pt idx="2">
                  <c:v>1.5</c:v>
                </c:pt>
                <c:pt idx="3">
                  <c:v>1.5</c:v>
                </c:pt>
                <c:pt idx="4">
                  <c:v>1.8</c:v>
                </c:pt>
                <c:pt idx="5">
                  <c:v>2.9</c:v>
                </c:pt>
                <c:pt idx="6">
                  <c:v>1.7</c:v>
                </c:pt>
                <c:pt idx="7">
                  <c:v>2.6</c:v>
                </c:pt>
                <c:pt idx="8">
                  <c:v>1.8</c:v>
                </c:pt>
                <c:pt idx="9">
                  <c:v>3.4</c:v>
                </c:pt>
                <c:pt idx="10">
                  <c:v>1.7</c:v>
                </c:pt>
                <c:pt idx="11">
                  <c:v>1.6</c:v>
                </c:pt>
                <c:pt idx="12">
                  <c:v>1.4</c:v>
                </c:pt>
                <c:pt idx="13">
                  <c:v>2.4</c:v>
                </c:pt>
                <c:pt idx="14">
                  <c:v>2.5</c:v>
                </c:pt>
                <c:pt idx="15">
                  <c:v>2</c:v>
                </c:pt>
                <c:pt idx="16">
                  <c:v>2</c:v>
                </c:pt>
                <c:pt idx="17">
                  <c:v>2.1</c:v>
                </c:pt>
                <c:pt idx="18">
                  <c:v>2.8</c:v>
                </c:pt>
                <c:pt idx="19">
                  <c:v>1.9</c:v>
                </c:pt>
                <c:pt idx="20">
                  <c:v>2.2999999999999998</c:v>
                </c:pt>
                <c:pt idx="21">
                  <c:v>56.2</c:v>
                </c:pt>
                <c:pt idx="22">
                  <c:v>3.4</c:v>
                </c:pt>
                <c:pt idx="23">
                  <c:v>1.5</c:v>
                </c:pt>
                <c:pt idx="24">
                  <c:v>5.6</c:v>
                </c:pt>
                <c:pt idx="25">
                  <c:v>2.1</c:v>
                </c:pt>
                <c:pt idx="26">
                  <c:v>1.3</c:v>
                </c:pt>
                <c:pt idx="27">
                  <c:v>1.3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C7-4A88-8686-A3C40A9D8D27}"/>
            </c:ext>
          </c:extLst>
        </c:ser>
        <c:ser>
          <c:idx val="4"/>
          <c:order val="4"/>
          <c:tx>
            <c:strRef>
              <c:f>VOC!$D$31</c:f>
              <c:strCache>
                <c:ptCount val="1"/>
                <c:pt idx="0">
                  <c:v>Minimum half hourly average</c:v>
                </c:pt>
              </c:strCache>
            </c:strRef>
          </c:tx>
          <c:spPr>
            <a:ln w="12700">
              <a:solidFill>
                <a:srgbClr val="FF71F8"/>
              </a:solidFill>
              <a:prstDash val="sysDash"/>
            </a:ln>
          </c:spPr>
          <c:marker>
            <c:symbol val="none"/>
          </c:marker>
          <c:val>
            <c:numRef>
              <c:f>VOC!$E$31:$AI$31</c:f>
              <c:numCache>
                <c:formatCode>General</c:formatCode>
                <c:ptCount val="3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0.8</c:v>
                </c:pt>
                <c:pt idx="6">
                  <c:v>0.9</c:v>
                </c:pt>
                <c:pt idx="7">
                  <c:v>1</c:v>
                </c:pt>
                <c:pt idx="8">
                  <c:v>0.9</c:v>
                </c:pt>
                <c:pt idx="9">
                  <c:v>0.7</c:v>
                </c:pt>
                <c:pt idx="10">
                  <c:v>0.8</c:v>
                </c:pt>
                <c:pt idx="11">
                  <c:v>0.8</c:v>
                </c:pt>
                <c:pt idx="12">
                  <c:v>1.3</c:v>
                </c:pt>
                <c:pt idx="13">
                  <c:v>0.9</c:v>
                </c:pt>
                <c:pt idx="14">
                  <c:v>1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0.7</c:v>
                </c:pt>
                <c:pt idx="19">
                  <c:v>0.7</c:v>
                </c:pt>
                <c:pt idx="20">
                  <c:v>0.9</c:v>
                </c:pt>
                <c:pt idx="21">
                  <c:v>0.7</c:v>
                </c:pt>
                <c:pt idx="22">
                  <c:v>0.7</c:v>
                </c:pt>
                <c:pt idx="23">
                  <c:v>0.6</c:v>
                </c:pt>
                <c:pt idx="24">
                  <c:v>0.9</c:v>
                </c:pt>
                <c:pt idx="25">
                  <c:v>0.9</c:v>
                </c:pt>
                <c:pt idx="26">
                  <c:v>0.7</c:v>
                </c:pt>
                <c:pt idx="27">
                  <c:v>0.8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C7-4A88-8686-A3C40A9D8D27}"/>
            </c:ext>
          </c:extLst>
        </c:ser>
        <c:ser>
          <c:idx val="8"/>
          <c:order val="5"/>
          <c:tx>
            <c:strRef>
              <c:f>VOC!$D$35</c:f>
              <c:strCache>
                <c:ptCount val="1"/>
                <c:pt idx="0">
                  <c:v>Daily average</c:v>
                </c:pt>
              </c:strCache>
            </c:strRef>
          </c:tx>
          <c:spPr>
            <a:ln w="6350">
              <a:solidFill>
                <a:srgbClr val="000080"/>
              </a:solidFill>
            </a:ln>
          </c:spPr>
          <c:marker>
            <c:symbol val="none"/>
          </c:marker>
          <c:val>
            <c:numRef>
              <c:f>VOC!$E$35:$AI$35</c:f>
              <c:numCache>
                <c:formatCode>0.0</c:formatCode>
                <c:ptCount val="31"/>
                <c:pt idx="0">
                  <c:v>0.85</c:v>
                </c:pt>
                <c:pt idx="1">
                  <c:v>2.37</c:v>
                </c:pt>
                <c:pt idx="2">
                  <c:v>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1.42</c:v>
                </c:pt>
                <c:pt idx="6">
                  <c:v>1.24</c:v>
                </c:pt>
                <c:pt idx="7">
                  <c:v>1.62</c:v>
                </c:pt>
                <c:pt idx="8">
                  <c:v>1.1000000000000001</c:v>
                </c:pt>
                <c:pt idx="9">
                  <c:v>1.07</c:v>
                </c:pt>
                <c:pt idx="10">
                  <c:v>1.1100000000000001</c:v>
                </c:pt>
                <c:pt idx="11">
                  <c:v>1.08</c:v>
                </c:pt>
                <c:pt idx="12">
                  <c:v>1.38</c:v>
                </c:pt>
                <c:pt idx="13">
                  <c:v>1.39</c:v>
                </c:pt>
                <c:pt idx="14">
                  <c:v>1.47</c:v>
                </c:pt>
                <c:pt idx="15">
                  <c:v>1.36</c:v>
                </c:pt>
                <c:pt idx="16">
                  <c:v>1.3</c:v>
                </c:pt>
                <c:pt idx="17">
                  <c:v>1.24</c:v>
                </c:pt>
                <c:pt idx="18">
                  <c:v>1.19</c:v>
                </c:pt>
                <c:pt idx="19">
                  <c:v>1.05</c:v>
                </c:pt>
                <c:pt idx="20">
                  <c:v>1.29</c:v>
                </c:pt>
                <c:pt idx="21">
                  <c:v>2.17</c:v>
                </c:pt>
                <c:pt idx="22">
                  <c:v>1.04</c:v>
                </c:pt>
                <c:pt idx="23">
                  <c:v>1.03</c:v>
                </c:pt>
                <c:pt idx="24">
                  <c:v>1.39</c:v>
                </c:pt>
                <c:pt idx="25">
                  <c:v>1.23</c:v>
                </c:pt>
                <c:pt idx="26">
                  <c:v>0.92</c:v>
                </c:pt>
                <c:pt idx="27">
                  <c:v>1.05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C7-4A88-8686-A3C40A9D8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03584"/>
        <c:axId val="163605120"/>
      </c:lineChart>
      <c:catAx>
        <c:axId val="163603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3605120"/>
        <c:crosses val="autoZero"/>
        <c:auto val="1"/>
        <c:lblAlgn val="ctr"/>
        <c:lblOffset val="100"/>
        <c:noMultiLvlLbl val="0"/>
      </c:catAx>
      <c:valAx>
        <c:axId val="163605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aseline="0">
                    <a:latin typeface="Arial" pitchFamily="34" charset="0"/>
                  </a:defRPr>
                </a:pPr>
                <a:r>
                  <a:rPr lang="en-GB" baseline="0">
                    <a:latin typeface="Arial" pitchFamily="34" charset="0"/>
                  </a:rPr>
                  <a:t>mg/m3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3603584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1.8615008149634609E-2"/>
          <c:y val="0.2135868566700472"/>
          <c:w val="0.20894231847214445"/>
          <c:h val="0.7481617607511555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aseline="0">
                <a:latin typeface="Arial" pitchFamily="34" charset="0"/>
              </a:rPr>
              <a:t>Daily and Half Hourly</a:t>
            </a:r>
          </a:p>
          <a:p>
            <a:pPr>
              <a:defRPr/>
            </a:pPr>
            <a:r>
              <a:rPr lang="en-GB" sz="1200" baseline="0">
                <a:latin typeface="Arial" pitchFamily="34" charset="0"/>
              </a:rPr>
              <a:t>Average Monitoring Data</a:t>
            </a:r>
          </a:p>
        </c:rich>
      </c:tx>
      <c:layout>
        <c:manualLayout>
          <c:xMode val="edge"/>
          <c:yMode val="edge"/>
          <c:x val="4.2219852406846364E-2"/>
          <c:y val="3.2520325203252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43515672187457"/>
          <c:y val="0.29381407590640501"/>
          <c:w val="0.69555194226291017"/>
          <c:h val="0.59588929432601412"/>
        </c:manualLayout>
      </c:layout>
      <c:lineChart>
        <c:grouping val="standard"/>
        <c:varyColors val="0"/>
        <c:ser>
          <c:idx val="7"/>
          <c:order val="0"/>
          <c:tx>
            <c:strRef>
              <c:f>HCl!$D$34</c:f>
              <c:strCache>
                <c:ptCount val="1"/>
                <c:pt idx="0">
                  <c:v>Daily average ELV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val>
            <c:numRef>
              <c:f>HCl!$E$34:$AI$34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54-4053-AF6F-2B9235F8D0C6}"/>
            </c:ext>
          </c:extLst>
        </c:ser>
        <c:ser>
          <c:idx val="1"/>
          <c:order val="1"/>
          <c:tx>
            <c:strRef>
              <c:f>HCl!$D$28</c:f>
              <c:strCache>
                <c:ptCount val="1"/>
                <c:pt idx="0">
                  <c:v>Half-hour average ELV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ysDash"/>
            </a:ln>
          </c:spPr>
          <c:marker>
            <c:symbol val="none"/>
          </c:marker>
          <c:val>
            <c:numRef>
              <c:f>HCl!$E$28:$AI$28</c:f>
              <c:numCache>
                <c:formatCode>General</c:formatCode>
                <c:ptCount val="3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4-4053-AF6F-2B9235F8D0C6}"/>
            </c:ext>
          </c:extLst>
        </c:ser>
        <c:ser>
          <c:idx val="3"/>
          <c:order val="2"/>
          <c:tx>
            <c:strRef>
              <c:f>HCl!$D$30</c:f>
              <c:strCache>
                <c:ptCount val="1"/>
                <c:pt idx="0">
                  <c:v>Mean half hour average</c:v>
                </c:pt>
              </c:strCache>
            </c:strRef>
          </c:tx>
          <c:spPr>
            <a:ln w="25400">
              <a:solidFill>
                <a:srgbClr val="000080"/>
              </a:solidFill>
            </a:ln>
          </c:spPr>
          <c:marker>
            <c:symbol val="none"/>
          </c:marker>
          <c:val>
            <c:numRef>
              <c:f>HCl!$E$30:$AI$30</c:f>
              <c:numCache>
                <c:formatCode>0.0</c:formatCode>
                <c:ptCount val="31"/>
                <c:pt idx="0">
                  <c:v>4.2699999999999996</c:v>
                </c:pt>
                <c:pt idx="1">
                  <c:v>4.0599999999999996</c:v>
                </c:pt>
                <c:pt idx="2">
                  <c:v>4.33</c:v>
                </c:pt>
                <c:pt idx="3">
                  <c:v>4.0199999999999996</c:v>
                </c:pt>
                <c:pt idx="4">
                  <c:v>4.09</c:v>
                </c:pt>
                <c:pt idx="5">
                  <c:v>2.23</c:v>
                </c:pt>
                <c:pt idx="6">
                  <c:v>3.9</c:v>
                </c:pt>
                <c:pt idx="7">
                  <c:v>1.91</c:v>
                </c:pt>
                <c:pt idx="8">
                  <c:v>4.7699999999999996</c:v>
                </c:pt>
                <c:pt idx="9">
                  <c:v>5.43</c:v>
                </c:pt>
                <c:pt idx="10">
                  <c:v>4.1100000000000003</c:v>
                </c:pt>
                <c:pt idx="11">
                  <c:v>2.52</c:v>
                </c:pt>
                <c:pt idx="12">
                  <c:v>0.04</c:v>
                </c:pt>
                <c:pt idx="13">
                  <c:v>1.69</c:v>
                </c:pt>
                <c:pt idx="14">
                  <c:v>4.7300000000000004</c:v>
                </c:pt>
                <c:pt idx="15">
                  <c:v>4.1500000000000004</c:v>
                </c:pt>
                <c:pt idx="16">
                  <c:v>5.0599999999999996</c:v>
                </c:pt>
                <c:pt idx="17" formatCode="General">
                  <c:v>4.97</c:v>
                </c:pt>
                <c:pt idx="18">
                  <c:v>4.71</c:v>
                </c:pt>
                <c:pt idx="19">
                  <c:v>4.24</c:v>
                </c:pt>
                <c:pt idx="20">
                  <c:v>4.24</c:v>
                </c:pt>
                <c:pt idx="21">
                  <c:v>5.01</c:v>
                </c:pt>
                <c:pt idx="22">
                  <c:v>4.17</c:v>
                </c:pt>
                <c:pt idx="23">
                  <c:v>10.67</c:v>
                </c:pt>
                <c:pt idx="24">
                  <c:v>3.3</c:v>
                </c:pt>
                <c:pt idx="25">
                  <c:v>3.7</c:v>
                </c:pt>
                <c:pt idx="26">
                  <c:v>4.1900000000000004</c:v>
                </c:pt>
                <c:pt idx="27">
                  <c:v>4.37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54-4053-AF6F-2B9235F8D0C6}"/>
            </c:ext>
          </c:extLst>
        </c:ser>
        <c:ser>
          <c:idx val="2"/>
          <c:order val="3"/>
          <c:tx>
            <c:strRef>
              <c:f>HCl!$D$29</c:f>
              <c:strCache>
                <c:ptCount val="1"/>
                <c:pt idx="0">
                  <c:v>Maximum half hour average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val>
            <c:numRef>
              <c:f>HCl!$E$29:$AI$29</c:f>
              <c:numCache>
                <c:formatCode>General</c:formatCode>
                <c:ptCount val="31"/>
                <c:pt idx="0">
                  <c:v>13.7</c:v>
                </c:pt>
                <c:pt idx="1">
                  <c:v>9.4</c:v>
                </c:pt>
                <c:pt idx="2">
                  <c:v>6.6</c:v>
                </c:pt>
                <c:pt idx="3">
                  <c:v>6.6</c:v>
                </c:pt>
                <c:pt idx="4">
                  <c:v>7.3</c:v>
                </c:pt>
                <c:pt idx="5">
                  <c:v>5.2</c:v>
                </c:pt>
                <c:pt idx="6">
                  <c:v>6</c:v>
                </c:pt>
                <c:pt idx="7">
                  <c:v>4.4000000000000004</c:v>
                </c:pt>
                <c:pt idx="8">
                  <c:v>12.2</c:v>
                </c:pt>
                <c:pt idx="9">
                  <c:v>34.6</c:v>
                </c:pt>
                <c:pt idx="10">
                  <c:v>5.8</c:v>
                </c:pt>
                <c:pt idx="11">
                  <c:v>5.3</c:v>
                </c:pt>
                <c:pt idx="12">
                  <c:v>0</c:v>
                </c:pt>
                <c:pt idx="13">
                  <c:v>5.6</c:v>
                </c:pt>
                <c:pt idx="14">
                  <c:v>7.2</c:v>
                </c:pt>
                <c:pt idx="15">
                  <c:v>9.1999999999999993</c:v>
                </c:pt>
                <c:pt idx="16">
                  <c:v>17.3</c:v>
                </c:pt>
                <c:pt idx="17">
                  <c:v>14.8</c:v>
                </c:pt>
                <c:pt idx="18">
                  <c:v>7.8</c:v>
                </c:pt>
                <c:pt idx="19">
                  <c:v>5.6</c:v>
                </c:pt>
                <c:pt idx="20">
                  <c:v>6.1</c:v>
                </c:pt>
                <c:pt idx="21">
                  <c:v>17.8</c:v>
                </c:pt>
                <c:pt idx="22">
                  <c:v>12.4</c:v>
                </c:pt>
                <c:pt idx="23">
                  <c:v>133.9</c:v>
                </c:pt>
                <c:pt idx="24">
                  <c:v>5.8</c:v>
                </c:pt>
                <c:pt idx="25">
                  <c:v>4.9000000000000004</c:v>
                </c:pt>
                <c:pt idx="26">
                  <c:v>8.4</c:v>
                </c:pt>
                <c:pt idx="27">
                  <c:v>7.1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54-4053-AF6F-2B9235F8D0C6}"/>
            </c:ext>
          </c:extLst>
        </c:ser>
        <c:ser>
          <c:idx val="4"/>
          <c:order val="4"/>
          <c:tx>
            <c:strRef>
              <c:f>HCl!$D$31</c:f>
              <c:strCache>
                <c:ptCount val="1"/>
                <c:pt idx="0">
                  <c:v>Minimum half hourly average</c:v>
                </c:pt>
              </c:strCache>
            </c:strRef>
          </c:tx>
          <c:spPr>
            <a:ln w="12700">
              <a:solidFill>
                <a:srgbClr val="FF71F8"/>
              </a:solidFill>
              <a:prstDash val="sysDash"/>
            </a:ln>
          </c:spPr>
          <c:marker>
            <c:symbol val="none"/>
          </c:marker>
          <c:val>
            <c:numRef>
              <c:f>HCl!$E$31:$AI$31</c:f>
              <c:numCache>
                <c:formatCode>General</c:formatCode>
                <c:ptCount val="31"/>
                <c:pt idx="0">
                  <c:v>0.8</c:v>
                </c:pt>
                <c:pt idx="1">
                  <c:v>1.2</c:v>
                </c:pt>
                <c:pt idx="2">
                  <c:v>2.7</c:v>
                </c:pt>
                <c:pt idx="3">
                  <c:v>1.1000000000000001</c:v>
                </c:pt>
                <c:pt idx="4">
                  <c:v>2.9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1.9</c:v>
                </c:pt>
                <c:pt idx="9">
                  <c:v>1.2</c:v>
                </c:pt>
                <c:pt idx="10">
                  <c:v>1.8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2.1</c:v>
                </c:pt>
                <c:pt idx="15">
                  <c:v>1.2</c:v>
                </c:pt>
                <c:pt idx="16">
                  <c:v>0.4</c:v>
                </c:pt>
                <c:pt idx="17" formatCode="0.0">
                  <c:v>2.9</c:v>
                </c:pt>
                <c:pt idx="18">
                  <c:v>2.4</c:v>
                </c:pt>
                <c:pt idx="19">
                  <c:v>2.2999999999999998</c:v>
                </c:pt>
                <c:pt idx="20">
                  <c:v>1.6</c:v>
                </c:pt>
                <c:pt idx="21">
                  <c:v>0.4</c:v>
                </c:pt>
                <c:pt idx="22">
                  <c:v>0.2</c:v>
                </c:pt>
                <c:pt idx="23">
                  <c:v>2.5</c:v>
                </c:pt>
                <c:pt idx="24">
                  <c:v>0.6</c:v>
                </c:pt>
                <c:pt idx="25">
                  <c:v>1.6</c:v>
                </c:pt>
                <c:pt idx="26">
                  <c:v>2.7</c:v>
                </c:pt>
                <c:pt idx="27">
                  <c:v>3.1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54-4053-AF6F-2B9235F8D0C6}"/>
            </c:ext>
          </c:extLst>
        </c:ser>
        <c:ser>
          <c:idx val="8"/>
          <c:order val="5"/>
          <c:tx>
            <c:strRef>
              <c:f>HCl!$D$35</c:f>
              <c:strCache>
                <c:ptCount val="1"/>
                <c:pt idx="0">
                  <c:v>Daily average</c:v>
                </c:pt>
              </c:strCache>
            </c:strRef>
          </c:tx>
          <c:spPr>
            <a:ln w="6350">
              <a:solidFill>
                <a:srgbClr val="000080"/>
              </a:solidFill>
            </a:ln>
          </c:spPr>
          <c:marker>
            <c:symbol val="none"/>
          </c:marker>
          <c:val>
            <c:numRef>
              <c:f>HCl!$E$35:$AI$35</c:f>
              <c:numCache>
                <c:formatCode>0.0</c:formatCode>
                <c:ptCount val="31"/>
                <c:pt idx="0">
                  <c:v>4.2699999999999996</c:v>
                </c:pt>
                <c:pt idx="1">
                  <c:v>4.0599999999999996</c:v>
                </c:pt>
                <c:pt idx="2">
                  <c:v>4.33</c:v>
                </c:pt>
                <c:pt idx="3">
                  <c:v>4.0199999999999996</c:v>
                </c:pt>
                <c:pt idx="4">
                  <c:v>4.09</c:v>
                </c:pt>
                <c:pt idx="5">
                  <c:v>2.23</c:v>
                </c:pt>
                <c:pt idx="6">
                  <c:v>3.9</c:v>
                </c:pt>
                <c:pt idx="7">
                  <c:v>1.91</c:v>
                </c:pt>
                <c:pt idx="8">
                  <c:v>4.7699999999999996</c:v>
                </c:pt>
                <c:pt idx="9">
                  <c:v>5.43</c:v>
                </c:pt>
                <c:pt idx="10">
                  <c:v>0</c:v>
                </c:pt>
                <c:pt idx="11">
                  <c:v>2.52</c:v>
                </c:pt>
                <c:pt idx="12">
                  <c:v>0.04</c:v>
                </c:pt>
                <c:pt idx="13">
                  <c:v>1.69</c:v>
                </c:pt>
                <c:pt idx="14">
                  <c:v>4.7300000000000004</c:v>
                </c:pt>
                <c:pt idx="15">
                  <c:v>4.1500000000000004</c:v>
                </c:pt>
                <c:pt idx="16">
                  <c:v>5.0599999999999996</c:v>
                </c:pt>
                <c:pt idx="17">
                  <c:v>4.97</c:v>
                </c:pt>
                <c:pt idx="18">
                  <c:v>4.71</c:v>
                </c:pt>
                <c:pt idx="19">
                  <c:v>4.24</c:v>
                </c:pt>
                <c:pt idx="20">
                  <c:v>4.24</c:v>
                </c:pt>
                <c:pt idx="21">
                  <c:v>5.01</c:v>
                </c:pt>
                <c:pt idx="22">
                  <c:v>4.17</c:v>
                </c:pt>
                <c:pt idx="23">
                  <c:v>10.67</c:v>
                </c:pt>
                <c:pt idx="24">
                  <c:v>3.3</c:v>
                </c:pt>
                <c:pt idx="25">
                  <c:v>3.7</c:v>
                </c:pt>
                <c:pt idx="26">
                  <c:v>4.1900000000000004</c:v>
                </c:pt>
                <c:pt idx="27">
                  <c:v>4.37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54-4053-AF6F-2B9235F8D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69888"/>
        <c:axId val="163671424"/>
      </c:lineChart>
      <c:catAx>
        <c:axId val="163669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3671424"/>
        <c:crosses val="autoZero"/>
        <c:auto val="1"/>
        <c:lblAlgn val="ctr"/>
        <c:lblOffset val="100"/>
        <c:noMultiLvlLbl val="0"/>
      </c:catAx>
      <c:valAx>
        <c:axId val="163671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aseline="0">
                    <a:latin typeface="Arial" pitchFamily="34" charset="0"/>
                  </a:defRPr>
                </a:pPr>
                <a:r>
                  <a:rPr lang="en-GB" baseline="0">
                    <a:latin typeface="Arial" pitchFamily="34" charset="0"/>
                  </a:rPr>
                  <a:t>mg/m3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366988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1.8615008149634609E-2"/>
          <c:y val="0.2135868566700472"/>
          <c:w val="0.20894231847214431"/>
          <c:h val="0.7481617607511555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aseline="0">
                <a:latin typeface="Arial" pitchFamily="34" charset="0"/>
              </a:rPr>
              <a:t>Daily and Half Hourly</a:t>
            </a:r>
          </a:p>
          <a:p>
            <a:pPr>
              <a:defRPr/>
            </a:pPr>
            <a:r>
              <a:rPr lang="en-GB" sz="1200" baseline="0">
                <a:latin typeface="Arial" pitchFamily="34" charset="0"/>
              </a:rPr>
              <a:t>Average Monitoring Data</a:t>
            </a:r>
          </a:p>
        </c:rich>
      </c:tx>
      <c:layout>
        <c:manualLayout>
          <c:xMode val="edge"/>
          <c:yMode val="edge"/>
          <c:x val="4.2219852406846364E-2"/>
          <c:y val="3.2520325203252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96435475969001"/>
          <c:y val="0.2063824339030792"/>
          <c:w val="0.69555194226291017"/>
          <c:h val="0.59588929432601412"/>
        </c:manualLayout>
      </c:layout>
      <c:lineChart>
        <c:grouping val="standard"/>
        <c:varyColors val="0"/>
        <c:ser>
          <c:idx val="7"/>
          <c:order val="0"/>
          <c:tx>
            <c:strRef>
              <c:f>'SO2'!$D$34</c:f>
              <c:strCache>
                <c:ptCount val="1"/>
                <c:pt idx="0">
                  <c:v>Daily average ELV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val>
            <c:numRef>
              <c:f>'SO2'!$E$34:$AI$34</c:f>
              <c:numCache>
                <c:formatCode>General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A2-41A9-8650-03D35230BF0F}"/>
            </c:ext>
          </c:extLst>
        </c:ser>
        <c:ser>
          <c:idx val="1"/>
          <c:order val="1"/>
          <c:tx>
            <c:strRef>
              <c:f>'SO2'!$D$28</c:f>
              <c:strCache>
                <c:ptCount val="1"/>
                <c:pt idx="0">
                  <c:v>Half-hour average ELV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ysDash"/>
            </a:ln>
          </c:spPr>
          <c:marker>
            <c:symbol val="none"/>
          </c:marker>
          <c:val>
            <c:numRef>
              <c:f>'SO2'!$E$28:$AI$28</c:f>
              <c:numCache>
                <c:formatCode>General</c:formatCode>
                <c:ptCount val="31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2-41A9-8650-03D35230BF0F}"/>
            </c:ext>
          </c:extLst>
        </c:ser>
        <c:ser>
          <c:idx val="3"/>
          <c:order val="2"/>
          <c:tx>
            <c:strRef>
              <c:f>'SO2'!$D$30</c:f>
              <c:strCache>
                <c:ptCount val="1"/>
                <c:pt idx="0">
                  <c:v>Mean half hour average</c:v>
                </c:pt>
              </c:strCache>
            </c:strRef>
          </c:tx>
          <c:spPr>
            <a:ln w="25400">
              <a:solidFill>
                <a:srgbClr val="000080"/>
              </a:solidFill>
            </a:ln>
          </c:spPr>
          <c:marker>
            <c:symbol val="none"/>
          </c:marker>
          <c:val>
            <c:numRef>
              <c:f>'SO2'!$E$30:$AI$30</c:f>
              <c:numCache>
                <c:formatCode>General</c:formatCode>
                <c:ptCount val="31"/>
                <c:pt idx="0">
                  <c:v>9.84</c:v>
                </c:pt>
                <c:pt idx="1">
                  <c:v>14.04</c:v>
                </c:pt>
                <c:pt idx="2">
                  <c:v>11.89</c:v>
                </c:pt>
                <c:pt idx="3">
                  <c:v>12.41</c:v>
                </c:pt>
                <c:pt idx="4">
                  <c:v>11.29</c:v>
                </c:pt>
                <c:pt idx="5">
                  <c:v>8.92</c:v>
                </c:pt>
                <c:pt idx="6">
                  <c:v>12.68</c:v>
                </c:pt>
                <c:pt idx="7">
                  <c:v>9.24</c:v>
                </c:pt>
                <c:pt idx="8">
                  <c:v>10.87</c:v>
                </c:pt>
                <c:pt idx="9">
                  <c:v>13.81</c:v>
                </c:pt>
                <c:pt idx="10">
                  <c:v>16.7</c:v>
                </c:pt>
                <c:pt idx="11">
                  <c:v>13.33</c:v>
                </c:pt>
                <c:pt idx="12">
                  <c:v>8.0399999999999991</c:v>
                </c:pt>
                <c:pt idx="13">
                  <c:v>4.8899999999999997</c:v>
                </c:pt>
                <c:pt idx="14">
                  <c:v>11.32</c:v>
                </c:pt>
                <c:pt idx="15">
                  <c:v>10.92</c:v>
                </c:pt>
                <c:pt idx="16">
                  <c:v>9.36</c:v>
                </c:pt>
                <c:pt idx="17">
                  <c:v>12.92</c:v>
                </c:pt>
                <c:pt idx="18">
                  <c:v>13.53</c:v>
                </c:pt>
                <c:pt idx="19">
                  <c:v>17.34</c:v>
                </c:pt>
                <c:pt idx="20">
                  <c:v>15.08</c:v>
                </c:pt>
                <c:pt idx="21">
                  <c:v>13.78</c:v>
                </c:pt>
                <c:pt idx="22">
                  <c:v>9.5299999999999994</c:v>
                </c:pt>
                <c:pt idx="23">
                  <c:v>14.47</c:v>
                </c:pt>
                <c:pt idx="24">
                  <c:v>17.46</c:v>
                </c:pt>
                <c:pt idx="25">
                  <c:v>13.96</c:v>
                </c:pt>
                <c:pt idx="26">
                  <c:v>16.649999999999999</c:v>
                </c:pt>
                <c:pt idx="27">
                  <c:v>11.07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A2-41A9-8650-03D35230BF0F}"/>
            </c:ext>
          </c:extLst>
        </c:ser>
        <c:ser>
          <c:idx val="2"/>
          <c:order val="3"/>
          <c:tx>
            <c:strRef>
              <c:f>'SO2'!$D$29</c:f>
              <c:strCache>
                <c:ptCount val="1"/>
                <c:pt idx="0">
                  <c:v>Maximum half hour average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val>
            <c:numRef>
              <c:f>'SO2'!$E$29:$AI$29</c:f>
              <c:numCache>
                <c:formatCode>0.0</c:formatCode>
                <c:ptCount val="31"/>
                <c:pt idx="0">
                  <c:v>19.3</c:v>
                </c:pt>
                <c:pt idx="1">
                  <c:v>148.80000000000001</c:v>
                </c:pt>
                <c:pt idx="2">
                  <c:v>18.2</c:v>
                </c:pt>
                <c:pt idx="3">
                  <c:v>21.2</c:v>
                </c:pt>
                <c:pt idx="4">
                  <c:v>15.2</c:v>
                </c:pt>
                <c:pt idx="5">
                  <c:v>21.92</c:v>
                </c:pt>
                <c:pt idx="6">
                  <c:v>44.4</c:v>
                </c:pt>
                <c:pt idx="7">
                  <c:v>17.899999999999999</c:v>
                </c:pt>
                <c:pt idx="8">
                  <c:v>18.600000000000001</c:v>
                </c:pt>
                <c:pt idx="9">
                  <c:v>23.9</c:v>
                </c:pt>
                <c:pt idx="10">
                  <c:v>29.4</c:v>
                </c:pt>
                <c:pt idx="11">
                  <c:v>41.4</c:v>
                </c:pt>
                <c:pt idx="12">
                  <c:v>8.1999999999999993</c:v>
                </c:pt>
                <c:pt idx="13">
                  <c:v>9.4</c:v>
                </c:pt>
                <c:pt idx="14">
                  <c:v>25.6</c:v>
                </c:pt>
                <c:pt idx="15">
                  <c:v>17.5</c:v>
                </c:pt>
                <c:pt idx="16">
                  <c:v>17</c:v>
                </c:pt>
                <c:pt idx="17">
                  <c:v>25.8</c:v>
                </c:pt>
                <c:pt idx="18">
                  <c:v>29.5</c:v>
                </c:pt>
                <c:pt idx="19">
                  <c:v>47.3</c:v>
                </c:pt>
                <c:pt idx="20">
                  <c:v>37.1</c:v>
                </c:pt>
                <c:pt idx="21">
                  <c:v>65</c:v>
                </c:pt>
                <c:pt idx="22">
                  <c:v>19.600000000000001</c:v>
                </c:pt>
                <c:pt idx="23">
                  <c:v>74</c:v>
                </c:pt>
                <c:pt idx="24" formatCode="General">
                  <c:v>25.9</c:v>
                </c:pt>
                <c:pt idx="25">
                  <c:v>19.899999999999999</c:v>
                </c:pt>
                <c:pt idx="26">
                  <c:v>78.099999999999994</c:v>
                </c:pt>
                <c:pt idx="27">
                  <c:v>16.3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A2-41A9-8650-03D35230BF0F}"/>
            </c:ext>
          </c:extLst>
        </c:ser>
        <c:ser>
          <c:idx val="4"/>
          <c:order val="4"/>
          <c:tx>
            <c:strRef>
              <c:f>'SO2'!$D$31</c:f>
              <c:strCache>
                <c:ptCount val="1"/>
                <c:pt idx="0">
                  <c:v>Minimum half hourly average</c:v>
                </c:pt>
              </c:strCache>
            </c:strRef>
          </c:tx>
          <c:spPr>
            <a:ln w="12700">
              <a:solidFill>
                <a:srgbClr val="FF71F8"/>
              </a:solidFill>
              <a:prstDash val="sysDash"/>
            </a:ln>
          </c:spPr>
          <c:marker>
            <c:symbol val="none"/>
          </c:marker>
          <c:val>
            <c:numRef>
              <c:f>'SO2'!$E$31:$AI$31</c:f>
              <c:numCache>
                <c:formatCode>General</c:formatCode>
                <c:ptCount val="31"/>
                <c:pt idx="0">
                  <c:v>5.2</c:v>
                </c:pt>
                <c:pt idx="1">
                  <c:v>6.5</c:v>
                </c:pt>
                <c:pt idx="2">
                  <c:v>7.6</c:v>
                </c:pt>
                <c:pt idx="3">
                  <c:v>7.9</c:v>
                </c:pt>
                <c:pt idx="4">
                  <c:v>7.3</c:v>
                </c:pt>
                <c:pt idx="5">
                  <c:v>3.3</c:v>
                </c:pt>
                <c:pt idx="6">
                  <c:v>6.7</c:v>
                </c:pt>
                <c:pt idx="7">
                  <c:v>4.0999999999999996</c:v>
                </c:pt>
                <c:pt idx="8">
                  <c:v>7.7</c:v>
                </c:pt>
                <c:pt idx="9">
                  <c:v>6</c:v>
                </c:pt>
                <c:pt idx="10">
                  <c:v>10.9</c:v>
                </c:pt>
                <c:pt idx="11">
                  <c:v>6.2</c:v>
                </c:pt>
                <c:pt idx="12">
                  <c:v>7.8</c:v>
                </c:pt>
                <c:pt idx="13">
                  <c:v>3.7</c:v>
                </c:pt>
                <c:pt idx="14">
                  <c:v>5.7</c:v>
                </c:pt>
                <c:pt idx="15">
                  <c:v>4.8</c:v>
                </c:pt>
                <c:pt idx="16">
                  <c:v>4.5999999999999996</c:v>
                </c:pt>
                <c:pt idx="17">
                  <c:v>5.5</c:v>
                </c:pt>
                <c:pt idx="18">
                  <c:v>9</c:v>
                </c:pt>
                <c:pt idx="19">
                  <c:v>9.3000000000000007</c:v>
                </c:pt>
                <c:pt idx="20">
                  <c:v>10</c:v>
                </c:pt>
                <c:pt idx="21">
                  <c:v>4.3</c:v>
                </c:pt>
                <c:pt idx="22">
                  <c:v>6.2</c:v>
                </c:pt>
                <c:pt idx="23">
                  <c:v>5</c:v>
                </c:pt>
                <c:pt idx="24">
                  <c:v>10.199999999999999</c:v>
                </c:pt>
                <c:pt idx="25">
                  <c:v>9</c:v>
                </c:pt>
                <c:pt idx="26">
                  <c:v>9.6</c:v>
                </c:pt>
                <c:pt idx="27">
                  <c:v>6.1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A2-41A9-8650-03D35230BF0F}"/>
            </c:ext>
          </c:extLst>
        </c:ser>
        <c:ser>
          <c:idx val="8"/>
          <c:order val="5"/>
          <c:tx>
            <c:strRef>
              <c:f>'SO2'!$D$35</c:f>
              <c:strCache>
                <c:ptCount val="1"/>
                <c:pt idx="0">
                  <c:v>Daily average</c:v>
                </c:pt>
              </c:strCache>
            </c:strRef>
          </c:tx>
          <c:spPr>
            <a:ln w="6350">
              <a:solidFill>
                <a:srgbClr val="000080"/>
              </a:solidFill>
            </a:ln>
          </c:spPr>
          <c:marker>
            <c:symbol val="none"/>
          </c:marker>
          <c:val>
            <c:numRef>
              <c:f>'SO2'!$E$35:$AI$35</c:f>
              <c:numCache>
                <c:formatCode>0.0</c:formatCode>
                <c:ptCount val="31"/>
                <c:pt idx="0">
                  <c:v>9.84</c:v>
                </c:pt>
                <c:pt idx="1">
                  <c:v>14.04</c:v>
                </c:pt>
                <c:pt idx="2">
                  <c:v>11.89</c:v>
                </c:pt>
                <c:pt idx="3">
                  <c:v>12.41</c:v>
                </c:pt>
                <c:pt idx="4">
                  <c:v>11.29</c:v>
                </c:pt>
                <c:pt idx="5">
                  <c:v>8.92</c:v>
                </c:pt>
                <c:pt idx="6">
                  <c:v>12.68</c:v>
                </c:pt>
                <c:pt idx="7">
                  <c:v>9.24</c:v>
                </c:pt>
                <c:pt idx="8">
                  <c:v>10.87</c:v>
                </c:pt>
                <c:pt idx="9">
                  <c:v>13.81</c:v>
                </c:pt>
                <c:pt idx="10">
                  <c:v>16.7</c:v>
                </c:pt>
                <c:pt idx="11">
                  <c:v>13.33</c:v>
                </c:pt>
                <c:pt idx="12">
                  <c:v>8.0399999999999991</c:v>
                </c:pt>
                <c:pt idx="13">
                  <c:v>4.8899999999999997</c:v>
                </c:pt>
                <c:pt idx="14">
                  <c:v>11.32</c:v>
                </c:pt>
                <c:pt idx="15">
                  <c:v>10.92</c:v>
                </c:pt>
                <c:pt idx="16">
                  <c:v>9.36</c:v>
                </c:pt>
                <c:pt idx="17">
                  <c:v>12.92</c:v>
                </c:pt>
                <c:pt idx="18">
                  <c:v>13.53</c:v>
                </c:pt>
                <c:pt idx="19">
                  <c:v>17.34</c:v>
                </c:pt>
                <c:pt idx="20">
                  <c:v>15.08</c:v>
                </c:pt>
                <c:pt idx="21">
                  <c:v>13.78</c:v>
                </c:pt>
                <c:pt idx="22">
                  <c:v>9.5299999999999994</c:v>
                </c:pt>
                <c:pt idx="23">
                  <c:v>14.47</c:v>
                </c:pt>
                <c:pt idx="24">
                  <c:v>17.46</c:v>
                </c:pt>
                <c:pt idx="25">
                  <c:v>13.96</c:v>
                </c:pt>
                <c:pt idx="26">
                  <c:v>16.649999999999999</c:v>
                </c:pt>
                <c:pt idx="27">
                  <c:v>11.07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A2-41A9-8650-03D35230B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987840"/>
        <c:axId val="168001920"/>
      </c:lineChart>
      <c:catAx>
        <c:axId val="167987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8001920"/>
        <c:crosses val="autoZero"/>
        <c:auto val="1"/>
        <c:lblAlgn val="ctr"/>
        <c:lblOffset val="100"/>
        <c:noMultiLvlLbl val="0"/>
      </c:catAx>
      <c:valAx>
        <c:axId val="168001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aseline="0">
                    <a:latin typeface="Arial" pitchFamily="34" charset="0"/>
                  </a:defRPr>
                </a:pPr>
                <a:r>
                  <a:rPr lang="en-GB" baseline="0">
                    <a:latin typeface="Arial" pitchFamily="34" charset="0"/>
                  </a:rPr>
                  <a:t>mg/m3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798784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1.8615008149634609E-2"/>
          <c:y val="0.2135868566700472"/>
          <c:w val="0.20894231847214406"/>
          <c:h val="0.7481617607511555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aseline="0">
                <a:latin typeface="Arial" pitchFamily="34" charset="0"/>
              </a:rPr>
              <a:t>Daily and Half Hourly</a:t>
            </a:r>
          </a:p>
          <a:p>
            <a:pPr>
              <a:defRPr/>
            </a:pPr>
            <a:r>
              <a:rPr lang="en-GB" sz="1200" baseline="0">
                <a:latin typeface="Arial" pitchFamily="34" charset="0"/>
              </a:rPr>
              <a:t>Average Monitoring Data</a:t>
            </a:r>
          </a:p>
        </c:rich>
      </c:tx>
      <c:layout>
        <c:manualLayout>
          <c:xMode val="edge"/>
          <c:yMode val="edge"/>
          <c:x val="4.2219852406846364E-2"/>
          <c:y val="3.2520325203252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9643547596899"/>
          <c:y val="0.2063824339030792"/>
          <c:w val="0.69555194226291017"/>
          <c:h val="0.59588929432601412"/>
        </c:manualLayout>
      </c:layout>
      <c:lineChart>
        <c:grouping val="standard"/>
        <c:varyColors val="0"/>
        <c:ser>
          <c:idx val="7"/>
          <c:order val="0"/>
          <c:tx>
            <c:strRef>
              <c:f>NOx!$D$34</c:f>
              <c:strCache>
                <c:ptCount val="1"/>
                <c:pt idx="0">
                  <c:v>Daily average ELV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val>
            <c:numRef>
              <c:f>NOx!$E$34:$AI$34</c:f>
              <c:numCache>
                <c:formatCode>General</c:formatCode>
                <c:ptCount val="31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7B-4C60-B026-00F7C8BE98BC}"/>
            </c:ext>
          </c:extLst>
        </c:ser>
        <c:ser>
          <c:idx val="1"/>
          <c:order val="1"/>
          <c:tx>
            <c:strRef>
              <c:f>NOx!$D$28</c:f>
              <c:strCache>
                <c:ptCount val="1"/>
                <c:pt idx="0">
                  <c:v>Half-hour average ELV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ysDash"/>
            </a:ln>
          </c:spPr>
          <c:marker>
            <c:symbol val="none"/>
          </c:marker>
          <c:val>
            <c:numRef>
              <c:f>NOx!$E$28:$AI$28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B-4C60-B026-00F7C8BE98BC}"/>
            </c:ext>
          </c:extLst>
        </c:ser>
        <c:ser>
          <c:idx val="3"/>
          <c:order val="2"/>
          <c:tx>
            <c:strRef>
              <c:f>NOx!$D$30</c:f>
              <c:strCache>
                <c:ptCount val="1"/>
                <c:pt idx="0">
                  <c:v>Mean half hour average</c:v>
                </c:pt>
              </c:strCache>
            </c:strRef>
          </c:tx>
          <c:spPr>
            <a:ln w="25400">
              <a:solidFill>
                <a:srgbClr val="000080"/>
              </a:solidFill>
            </a:ln>
          </c:spPr>
          <c:marker>
            <c:symbol val="none"/>
          </c:marker>
          <c:val>
            <c:numRef>
              <c:f>NOx!$E$30:$AI$30</c:f>
              <c:numCache>
                <c:formatCode>General</c:formatCode>
                <c:ptCount val="31"/>
                <c:pt idx="0">
                  <c:v>189.23</c:v>
                </c:pt>
                <c:pt idx="1">
                  <c:v>148.18</c:v>
                </c:pt>
                <c:pt idx="2">
                  <c:v>177.62</c:v>
                </c:pt>
                <c:pt idx="3">
                  <c:v>160.51</c:v>
                </c:pt>
                <c:pt idx="4">
                  <c:v>169.24</c:v>
                </c:pt>
                <c:pt idx="5">
                  <c:v>132.4</c:v>
                </c:pt>
                <c:pt idx="6">
                  <c:v>176.02</c:v>
                </c:pt>
                <c:pt idx="7">
                  <c:v>140.12</c:v>
                </c:pt>
                <c:pt idx="8">
                  <c:v>177.59</c:v>
                </c:pt>
                <c:pt idx="9">
                  <c:v>218.97</c:v>
                </c:pt>
                <c:pt idx="10">
                  <c:v>178.36</c:v>
                </c:pt>
                <c:pt idx="11">
                  <c:v>143.94</c:v>
                </c:pt>
                <c:pt idx="12">
                  <c:v>63.8</c:v>
                </c:pt>
                <c:pt idx="13">
                  <c:v>147.06</c:v>
                </c:pt>
                <c:pt idx="14">
                  <c:v>164.8</c:v>
                </c:pt>
                <c:pt idx="15">
                  <c:v>138.11000000000001</c:v>
                </c:pt>
                <c:pt idx="16">
                  <c:v>148.53</c:v>
                </c:pt>
                <c:pt idx="17">
                  <c:v>164.54</c:v>
                </c:pt>
                <c:pt idx="18">
                  <c:v>162.26</c:v>
                </c:pt>
                <c:pt idx="19">
                  <c:v>185.34</c:v>
                </c:pt>
                <c:pt idx="20">
                  <c:v>185.17</c:v>
                </c:pt>
                <c:pt idx="21">
                  <c:v>184.76</c:v>
                </c:pt>
                <c:pt idx="22">
                  <c:v>172.07</c:v>
                </c:pt>
                <c:pt idx="23">
                  <c:v>164.58</c:v>
                </c:pt>
                <c:pt idx="24">
                  <c:v>171.48</c:v>
                </c:pt>
                <c:pt idx="25">
                  <c:v>210.42</c:v>
                </c:pt>
                <c:pt idx="26">
                  <c:v>193.98</c:v>
                </c:pt>
                <c:pt idx="27">
                  <c:v>193.13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7B-4C60-B026-00F7C8BE98BC}"/>
            </c:ext>
          </c:extLst>
        </c:ser>
        <c:ser>
          <c:idx val="2"/>
          <c:order val="3"/>
          <c:tx>
            <c:strRef>
              <c:f>NOx!$D$29</c:f>
              <c:strCache>
                <c:ptCount val="1"/>
                <c:pt idx="0">
                  <c:v>Maximum half hour average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val>
            <c:numRef>
              <c:f>NOx!$E$29:$AI$29</c:f>
              <c:numCache>
                <c:formatCode>General</c:formatCode>
                <c:ptCount val="31"/>
                <c:pt idx="0">
                  <c:v>237.9</c:v>
                </c:pt>
                <c:pt idx="1">
                  <c:v>191.8</c:v>
                </c:pt>
                <c:pt idx="2">
                  <c:v>233.8</c:v>
                </c:pt>
                <c:pt idx="3">
                  <c:v>206.9</c:v>
                </c:pt>
                <c:pt idx="4">
                  <c:v>218</c:v>
                </c:pt>
                <c:pt idx="5">
                  <c:v>179.1</c:v>
                </c:pt>
                <c:pt idx="6">
                  <c:v>216.2</c:v>
                </c:pt>
                <c:pt idx="7">
                  <c:v>248.3</c:v>
                </c:pt>
                <c:pt idx="8">
                  <c:v>228.6</c:v>
                </c:pt>
                <c:pt idx="9">
                  <c:v>283</c:v>
                </c:pt>
                <c:pt idx="10">
                  <c:v>221</c:v>
                </c:pt>
                <c:pt idx="11">
                  <c:v>226.8</c:v>
                </c:pt>
                <c:pt idx="12">
                  <c:v>65.599999999999994</c:v>
                </c:pt>
                <c:pt idx="13">
                  <c:v>245.2</c:v>
                </c:pt>
                <c:pt idx="14">
                  <c:v>237.5</c:v>
                </c:pt>
                <c:pt idx="15">
                  <c:v>229.9</c:v>
                </c:pt>
                <c:pt idx="16">
                  <c:v>190.9</c:v>
                </c:pt>
                <c:pt idx="17">
                  <c:v>216.3</c:v>
                </c:pt>
                <c:pt idx="18">
                  <c:v>188</c:v>
                </c:pt>
                <c:pt idx="19">
                  <c:v>244.3</c:v>
                </c:pt>
                <c:pt idx="20">
                  <c:v>239.4</c:v>
                </c:pt>
                <c:pt idx="21">
                  <c:v>244.4</c:v>
                </c:pt>
                <c:pt idx="22">
                  <c:v>237.8</c:v>
                </c:pt>
                <c:pt idx="23">
                  <c:v>230.8</c:v>
                </c:pt>
                <c:pt idx="24">
                  <c:v>244.4</c:v>
                </c:pt>
                <c:pt idx="25">
                  <c:v>294</c:v>
                </c:pt>
                <c:pt idx="26">
                  <c:v>241.2</c:v>
                </c:pt>
                <c:pt idx="27">
                  <c:v>292.2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7B-4C60-B026-00F7C8BE98BC}"/>
            </c:ext>
          </c:extLst>
        </c:ser>
        <c:ser>
          <c:idx val="4"/>
          <c:order val="4"/>
          <c:tx>
            <c:strRef>
              <c:f>NOx!$D$31</c:f>
              <c:strCache>
                <c:ptCount val="1"/>
                <c:pt idx="0">
                  <c:v>Minimum half hourly average</c:v>
                </c:pt>
              </c:strCache>
            </c:strRef>
          </c:tx>
          <c:spPr>
            <a:ln w="12700">
              <a:solidFill>
                <a:srgbClr val="FF71F8"/>
              </a:solidFill>
              <a:prstDash val="sysDash"/>
            </a:ln>
          </c:spPr>
          <c:marker>
            <c:symbol val="none"/>
          </c:marker>
          <c:val>
            <c:numRef>
              <c:f>NOx!$E$31:$AI$31</c:f>
              <c:numCache>
                <c:formatCode>General</c:formatCode>
                <c:ptCount val="31"/>
                <c:pt idx="0">
                  <c:v>111.5</c:v>
                </c:pt>
                <c:pt idx="1">
                  <c:v>83.6</c:v>
                </c:pt>
                <c:pt idx="2">
                  <c:v>97</c:v>
                </c:pt>
                <c:pt idx="3">
                  <c:v>66</c:v>
                </c:pt>
                <c:pt idx="4">
                  <c:v>93.8</c:v>
                </c:pt>
                <c:pt idx="5">
                  <c:v>63.9</c:v>
                </c:pt>
                <c:pt idx="6">
                  <c:v>92.7</c:v>
                </c:pt>
                <c:pt idx="7">
                  <c:v>62.8</c:v>
                </c:pt>
                <c:pt idx="8">
                  <c:v>103.2</c:v>
                </c:pt>
                <c:pt idx="9">
                  <c:v>158.69999999999999</c:v>
                </c:pt>
                <c:pt idx="10">
                  <c:v>132.30000000000001</c:v>
                </c:pt>
                <c:pt idx="11">
                  <c:v>62.3</c:v>
                </c:pt>
                <c:pt idx="12">
                  <c:v>62.6</c:v>
                </c:pt>
                <c:pt idx="13">
                  <c:v>45.7</c:v>
                </c:pt>
                <c:pt idx="14">
                  <c:v>74.599999999999994</c:v>
                </c:pt>
                <c:pt idx="15">
                  <c:v>64.2</c:v>
                </c:pt>
                <c:pt idx="16">
                  <c:v>69.900000000000006</c:v>
                </c:pt>
                <c:pt idx="17">
                  <c:v>118</c:v>
                </c:pt>
                <c:pt idx="18">
                  <c:v>133.80000000000001</c:v>
                </c:pt>
                <c:pt idx="19">
                  <c:v>156.5</c:v>
                </c:pt>
                <c:pt idx="20">
                  <c:v>121.2</c:v>
                </c:pt>
                <c:pt idx="21">
                  <c:v>60.5</c:v>
                </c:pt>
                <c:pt idx="22">
                  <c:v>81.5</c:v>
                </c:pt>
                <c:pt idx="23">
                  <c:v>36.700000000000003</c:v>
                </c:pt>
                <c:pt idx="24">
                  <c:v>87.6</c:v>
                </c:pt>
                <c:pt idx="25">
                  <c:v>133.30000000000001</c:v>
                </c:pt>
                <c:pt idx="26">
                  <c:v>117</c:v>
                </c:pt>
                <c:pt idx="27">
                  <c:v>119.3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7B-4C60-B026-00F7C8BE98BC}"/>
            </c:ext>
          </c:extLst>
        </c:ser>
        <c:ser>
          <c:idx val="8"/>
          <c:order val="5"/>
          <c:tx>
            <c:strRef>
              <c:f>NOx!$D$35</c:f>
              <c:strCache>
                <c:ptCount val="1"/>
                <c:pt idx="0">
                  <c:v>Daily average</c:v>
                </c:pt>
              </c:strCache>
            </c:strRef>
          </c:tx>
          <c:spPr>
            <a:ln w="6350">
              <a:solidFill>
                <a:srgbClr val="000080"/>
              </a:solidFill>
            </a:ln>
          </c:spPr>
          <c:marker>
            <c:symbol val="none"/>
          </c:marker>
          <c:val>
            <c:numRef>
              <c:f>NOx!$E$35:$AI$35</c:f>
              <c:numCache>
                <c:formatCode>General</c:formatCode>
                <c:ptCount val="31"/>
                <c:pt idx="0">
                  <c:v>111.5</c:v>
                </c:pt>
                <c:pt idx="1">
                  <c:v>83.6</c:v>
                </c:pt>
                <c:pt idx="2">
                  <c:v>97</c:v>
                </c:pt>
                <c:pt idx="3">
                  <c:v>66</c:v>
                </c:pt>
                <c:pt idx="4">
                  <c:v>93.8</c:v>
                </c:pt>
                <c:pt idx="5">
                  <c:v>132.4</c:v>
                </c:pt>
                <c:pt idx="6">
                  <c:v>176.02</c:v>
                </c:pt>
                <c:pt idx="7">
                  <c:v>140.12</c:v>
                </c:pt>
                <c:pt idx="8">
                  <c:v>177.59</c:v>
                </c:pt>
                <c:pt idx="9">
                  <c:v>218.97</c:v>
                </c:pt>
                <c:pt idx="10">
                  <c:v>178.36</c:v>
                </c:pt>
                <c:pt idx="11">
                  <c:v>143.94</c:v>
                </c:pt>
                <c:pt idx="12">
                  <c:v>63.8</c:v>
                </c:pt>
                <c:pt idx="13">
                  <c:v>147.06</c:v>
                </c:pt>
                <c:pt idx="14">
                  <c:v>164.8</c:v>
                </c:pt>
                <c:pt idx="15">
                  <c:v>138.11000000000001</c:v>
                </c:pt>
                <c:pt idx="16">
                  <c:v>148.53</c:v>
                </c:pt>
                <c:pt idx="17">
                  <c:v>164.54</c:v>
                </c:pt>
                <c:pt idx="18">
                  <c:v>162.26</c:v>
                </c:pt>
                <c:pt idx="19">
                  <c:v>185.34</c:v>
                </c:pt>
                <c:pt idx="20">
                  <c:v>185.17</c:v>
                </c:pt>
                <c:pt idx="21">
                  <c:v>184.76</c:v>
                </c:pt>
                <c:pt idx="22">
                  <c:v>172.07</c:v>
                </c:pt>
                <c:pt idx="23">
                  <c:v>164.58</c:v>
                </c:pt>
                <c:pt idx="24">
                  <c:v>171.48</c:v>
                </c:pt>
                <c:pt idx="25">
                  <c:v>210.42</c:v>
                </c:pt>
                <c:pt idx="26">
                  <c:v>193.98</c:v>
                </c:pt>
                <c:pt idx="27">
                  <c:v>193.13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7B-4C60-B026-00F7C8BE9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27360"/>
        <c:axId val="168528896"/>
      </c:lineChart>
      <c:catAx>
        <c:axId val="168527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8528896"/>
        <c:crosses val="autoZero"/>
        <c:auto val="1"/>
        <c:lblAlgn val="ctr"/>
        <c:lblOffset val="100"/>
        <c:noMultiLvlLbl val="0"/>
      </c:catAx>
      <c:valAx>
        <c:axId val="168528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aseline="0">
                    <a:latin typeface="Arial" pitchFamily="34" charset="0"/>
                  </a:defRPr>
                </a:pPr>
                <a:r>
                  <a:rPr lang="en-GB" baseline="0">
                    <a:latin typeface="Arial" pitchFamily="34" charset="0"/>
                  </a:rPr>
                  <a:t>mg/m3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852736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1.8615008149634609E-2"/>
          <c:y val="0.2135868566700472"/>
          <c:w val="0.20894231847214395"/>
          <c:h val="0.7481617607511555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aseline="0">
                <a:latin typeface="Arial" pitchFamily="34" charset="0"/>
              </a:rPr>
              <a:t>Daily and 10 minute </a:t>
            </a:r>
          </a:p>
          <a:p>
            <a:pPr>
              <a:defRPr/>
            </a:pPr>
            <a:r>
              <a:rPr lang="en-GB" sz="1200" baseline="0">
                <a:latin typeface="Arial" pitchFamily="34" charset="0"/>
              </a:rPr>
              <a:t>Average Monitoring Data</a:t>
            </a:r>
          </a:p>
        </c:rich>
      </c:tx>
      <c:layout>
        <c:manualLayout>
          <c:xMode val="edge"/>
          <c:yMode val="edge"/>
          <c:x val="4.2219852406846364E-2"/>
          <c:y val="3.2520325203252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96435475969023"/>
          <c:y val="0.2063824339030792"/>
          <c:w val="0.69555194226291017"/>
          <c:h val="0.59588929432601412"/>
        </c:manualLayout>
      </c:layout>
      <c:lineChart>
        <c:grouping val="standard"/>
        <c:varyColors val="0"/>
        <c:ser>
          <c:idx val="7"/>
          <c:order val="0"/>
          <c:tx>
            <c:strRef>
              <c:f>CO!$D$34</c:f>
              <c:strCache>
                <c:ptCount val="1"/>
                <c:pt idx="0">
                  <c:v>95th percentile ELV exceeded? (Y/N)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val>
            <c:numRef>
              <c:f>CO!$E$34:$AF$34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C6-4982-8563-15F1A0B1577D}"/>
            </c:ext>
          </c:extLst>
        </c:ser>
        <c:ser>
          <c:idx val="1"/>
          <c:order val="1"/>
          <c:tx>
            <c:strRef>
              <c:f>CO!$D$28</c:f>
              <c:strCache>
                <c:ptCount val="1"/>
                <c:pt idx="0">
                  <c:v>10 minute average ELV 
(95th percentile)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ysDash"/>
            </a:ln>
          </c:spPr>
          <c:marker>
            <c:symbol val="none"/>
          </c:marker>
          <c:val>
            <c:numRef>
              <c:f>CO!$E$28:$AI$28</c:f>
              <c:numCache>
                <c:formatCode>General</c:formatCode>
                <c:ptCount val="31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C6-4982-8563-15F1A0B1577D}"/>
            </c:ext>
          </c:extLst>
        </c:ser>
        <c:ser>
          <c:idx val="3"/>
          <c:order val="2"/>
          <c:tx>
            <c:strRef>
              <c:f>CO!$D$30</c:f>
              <c:strCache>
                <c:ptCount val="1"/>
                <c:pt idx="0">
                  <c:v>95th percentile </c:v>
                </c:pt>
              </c:strCache>
            </c:strRef>
          </c:tx>
          <c:spPr>
            <a:ln w="25400">
              <a:solidFill>
                <a:srgbClr val="000080"/>
              </a:solidFill>
            </a:ln>
          </c:spPr>
          <c:marker>
            <c:symbol val="none"/>
          </c:marker>
          <c:val>
            <c:numRef>
              <c:f>CO!$E$30:$AF$30</c:f>
              <c:numCache>
                <c:formatCode>General</c:formatCode>
                <c:ptCount val="28"/>
                <c:pt idx="0">
                  <c:v>12</c:v>
                </c:pt>
                <c:pt idx="1">
                  <c:v>65.7</c:v>
                </c:pt>
                <c:pt idx="2">
                  <c:v>8.1999999999999993</c:v>
                </c:pt>
                <c:pt idx="3">
                  <c:v>24.5</c:v>
                </c:pt>
                <c:pt idx="4">
                  <c:v>3.1</c:v>
                </c:pt>
                <c:pt idx="5">
                  <c:v>5</c:v>
                </c:pt>
                <c:pt idx="6">
                  <c:v>3.3</c:v>
                </c:pt>
                <c:pt idx="7">
                  <c:v>8.3000000000000007</c:v>
                </c:pt>
                <c:pt idx="8">
                  <c:v>10.1</c:v>
                </c:pt>
                <c:pt idx="9">
                  <c:v>2.7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1.6</c:v>
                </c:pt>
                <c:pt idx="13">
                  <c:v>3.5</c:v>
                </c:pt>
                <c:pt idx="14">
                  <c:v>11</c:v>
                </c:pt>
                <c:pt idx="15">
                  <c:v>4.0999999999999996</c:v>
                </c:pt>
                <c:pt idx="16">
                  <c:v>3.1</c:v>
                </c:pt>
                <c:pt idx="17">
                  <c:v>2.6</c:v>
                </c:pt>
                <c:pt idx="18">
                  <c:v>3.6</c:v>
                </c:pt>
                <c:pt idx="19">
                  <c:v>1.9</c:v>
                </c:pt>
                <c:pt idx="20">
                  <c:v>1.8</c:v>
                </c:pt>
                <c:pt idx="21">
                  <c:v>15.2</c:v>
                </c:pt>
                <c:pt idx="22">
                  <c:v>8.1</c:v>
                </c:pt>
                <c:pt idx="23">
                  <c:v>8.1</c:v>
                </c:pt>
                <c:pt idx="24">
                  <c:v>5.5</c:v>
                </c:pt>
                <c:pt idx="25">
                  <c:v>2.7</c:v>
                </c:pt>
                <c:pt idx="26">
                  <c:v>18.5</c:v>
                </c:pt>
                <c:pt idx="27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C6-4982-8563-15F1A0B1577D}"/>
            </c:ext>
          </c:extLst>
        </c:ser>
        <c:ser>
          <c:idx val="2"/>
          <c:order val="3"/>
          <c:tx>
            <c:strRef>
              <c:f>CO!$D$29</c:f>
              <c:strCache>
                <c:ptCount val="1"/>
                <c:pt idx="0">
                  <c:v>Maximum 10 minute average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val>
            <c:numRef>
              <c:f>CO!$E$29:$AF$29</c:f>
              <c:numCache>
                <c:formatCode>General</c:formatCode>
                <c:ptCount val="28"/>
                <c:pt idx="0">
                  <c:v>75.900000000000006</c:v>
                </c:pt>
                <c:pt idx="1">
                  <c:v>929.2</c:v>
                </c:pt>
                <c:pt idx="2">
                  <c:v>50.9</c:v>
                </c:pt>
                <c:pt idx="3">
                  <c:v>85.5</c:v>
                </c:pt>
                <c:pt idx="4">
                  <c:v>118.6</c:v>
                </c:pt>
                <c:pt idx="5">
                  <c:v>87.1</c:v>
                </c:pt>
                <c:pt idx="6">
                  <c:v>78.2</c:v>
                </c:pt>
                <c:pt idx="7">
                  <c:v>31.9</c:v>
                </c:pt>
                <c:pt idx="8">
                  <c:v>40.1</c:v>
                </c:pt>
                <c:pt idx="9">
                  <c:v>273.5</c:v>
                </c:pt>
                <c:pt idx="10">
                  <c:v>26.4</c:v>
                </c:pt>
                <c:pt idx="11">
                  <c:v>35</c:v>
                </c:pt>
                <c:pt idx="12">
                  <c:v>2.1</c:v>
                </c:pt>
                <c:pt idx="13">
                  <c:v>16.5</c:v>
                </c:pt>
                <c:pt idx="14">
                  <c:v>30.5</c:v>
                </c:pt>
                <c:pt idx="15">
                  <c:v>8</c:v>
                </c:pt>
                <c:pt idx="16">
                  <c:v>29.2</c:v>
                </c:pt>
                <c:pt idx="17">
                  <c:v>170.3</c:v>
                </c:pt>
                <c:pt idx="18">
                  <c:v>30.4</c:v>
                </c:pt>
                <c:pt idx="19">
                  <c:v>8.9</c:v>
                </c:pt>
                <c:pt idx="20">
                  <c:v>8.6999999999999993</c:v>
                </c:pt>
                <c:pt idx="21">
                  <c:v>103.3</c:v>
                </c:pt>
                <c:pt idx="22">
                  <c:v>48.3</c:v>
                </c:pt>
                <c:pt idx="23">
                  <c:v>558.6</c:v>
                </c:pt>
                <c:pt idx="24">
                  <c:v>132.4</c:v>
                </c:pt>
                <c:pt idx="25">
                  <c:v>18.100000000000001</c:v>
                </c:pt>
                <c:pt idx="26">
                  <c:v>1.8</c:v>
                </c:pt>
                <c:pt idx="27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C6-4982-8563-15F1A0B1577D}"/>
            </c:ext>
          </c:extLst>
        </c:ser>
        <c:ser>
          <c:idx val="4"/>
          <c:order val="4"/>
          <c:tx>
            <c:strRef>
              <c:f>CO!$D$31</c:f>
              <c:strCache>
                <c:ptCount val="1"/>
                <c:pt idx="0">
                  <c:v>Minimum 10 minute average</c:v>
                </c:pt>
              </c:strCache>
            </c:strRef>
          </c:tx>
          <c:spPr>
            <a:ln w="12700">
              <a:solidFill>
                <a:srgbClr val="FF71F8"/>
              </a:solidFill>
              <a:prstDash val="sysDash"/>
            </a:ln>
          </c:spPr>
          <c:marker>
            <c:symbol val="none"/>
          </c:marker>
          <c:val>
            <c:numRef>
              <c:f>CO!$E$31:$AF$31</c:f>
              <c:numCache>
                <c:formatCode>General</c:formatCode>
                <c:ptCount val="28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0.8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0.9</c:v>
                </c:pt>
                <c:pt idx="10">
                  <c:v>1</c:v>
                </c:pt>
                <c:pt idx="11">
                  <c:v>0.9</c:v>
                </c:pt>
                <c:pt idx="12">
                  <c:v>1.4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1.1000000000000001</c:v>
                </c:pt>
                <c:pt idx="18">
                  <c:v>1</c:v>
                </c:pt>
                <c:pt idx="19">
                  <c:v>0.9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0.9</c:v>
                </c:pt>
                <c:pt idx="24">
                  <c:v>1.2</c:v>
                </c:pt>
                <c:pt idx="25">
                  <c:v>1</c:v>
                </c:pt>
                <c:pt idx="26">
                  <c:v>1</c:v>
                </c:pt>
                <c:pt idx="27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C6-4982-8563-15F1A0B1577D}"/>
            </c:ext>
          </c:extLst>
        </c:ser>
        <c:ser>
          <c:idx val="8"/>
          <c:order val="5"/>
          <c:tx>
            <c:strRef>
              <c:f>CO!$D$35</c:f>
              <c:strCache>
                <c:ptCount val="1"/>
                <c:pt idx="0">
                  <c:v>Daily average ELV</c:v>
                </c:pt>
              </c:strCache>
            </c:strRef>
          </c:tx>
          <c:spPr>
            <a:ln w="6350">
              <a:solidFill>
                <a:srgbClr val="000080"/>
              </a:solidFill>
            </a:ln>
          </c:spPr>
          <c:marker>
            <c:symbol val="none"/>
          </c:marker>
          <c:val>
            <c:numRef>
              <c:f>CO!$E$35:$AF$35</c:f>
              <c:numCache>
                <c:formatCode>General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C6-4982-8563-15F1A0B15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0896"/>
        <c:axId val="168566784"/>
      </c:lineChart>
      <c:catAx>
        <c:axId val="168560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8566784"/>
        <c:crosses val="autoZero"/>
        <c:auto val="1"/>
        <c:lblAlgn val="ctr"/>
        <c:lblOffset val="100"/>
        <c:noMultiLvlLbl val="0"/>
      </c:catAx>
      <c:valAx>
        <c:axId val="168566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aseline="0">
                    <a:latin typeface="Arial" pitchFamily="34" charset="0"/>
                  </a:defRPr>
                </a:pPr>
                <a:r>
                  <a:rPr lang="en-GB" baseline="0">
                    <a:latin typeface="Arial" pitchFamily="34" charset="0"/>
                  </a:rPr>
                  <a:t>mg/m3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8560896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1.8615008149634609E-2"/>
          <c:y val="0.2135868566700472"/>
          <c:w val="0.20894231847214431"/>
          <c:h val="0.7481617607511555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76200</xdr:rowOff>
    </xdr:from>
    <xdr:to>
      <xdr:col>35</xdr:col>
      <xdr:colOff>0</xdr:colOff>
      <xdr:row>25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76200</xdr:rowOff>
    </xdr:from>
    <xdr:to>
      <xdr:col>35</xdr:col>
      <xdr:colOff>0</xdr:colOff>
      <xdr:row>25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76200</xdr:rowOff>
    </xdr:from>
    <xdr:to>
      <xdr:col>35</xdr:col>
      <xdr:colOff>0</xdr:colOff>
      <xdr:row>25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76200</xdr:rowOff>
    </xdr:from>
    <xdr:to>
      <xdr:col>35</xdr:col>
      <xdr:colOff>0</xdr:colOff>
      <xdr:row>25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76200</xdr:rowOff>
    </xdr:from>
    <xdr:to>
      <xdr:col>35</xdr:col>
      <xdr:colOff>0</xdr:colOff>
      <xdr:row>25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187325</xdr:colOff>
      <xdr:row>7</xdr:row>
      <xdr:rowOff>53975</xdr:rowOff>
    </xdr:from>
    <xdr:to>
      <xdr:col>35</xdr:col>
      <xdr:colOff>187325</xdr:colOff>
      <xdr:row>23</xdr:row>
      <xdr:rowOff>92074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9"/>
  <sheetViews>
    <sheetView topLeftCell="B23" zoomScale="180" zoomScaleNormal="180" workbookViewId="0">
      <selection activeCell="R48" sqref="R48"/>
    </sheetView>
  </sheetViews>
  <sheetFormatPr defaultRowHeight="15" x14ac:dyDescent="0.25"/>
  <cols>
    <col min="1" max="1" width="7.7109375" customWidth="1"/>
    <col min="2" max="2" width="11.42578125" customWidth="1"/>
    <col min="3" max="3" width="5.140625" customWidth="1"/>
    <col min="4" max="4" width="16.28515625" bestFit="1" customWidth="1"/>
    <col min="5" max="15" width="3.140625" customWidth="1"/>
    <col min="16" max="16" width="4" customWidth="1"/>
    <col min="17" max="17" width="5.140625" customWidth="1"/>
    <col min="18" max="35" width="3.140625" customWidth="1"/>
  </cols>
  <sheetData>
    <row r="1" spans="1:35" ht="11.25" customHeight="1" x14ac:dyDescent="0.25">
      <c r="B1" s="10"/>
      <c r="C1" s="10"/>
      <c r="D1" s="10"/>
      <c r="E1" s="10"/>
      <c r="F1" s="1"/>
      <c r="G1" s="1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"/>
      <c r="T1" s="1"/>
      <c r="U1" s="1"/>
      <c r="V1" s="1"/>
      <c r="W1" s="1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.5" customHeight="1" x14ac:dyDescent="0.25">
      <c r="B2" s="13" t="s">
        <v>33</v>
      </c>
      <c r="C2" s="13"/>
      <c r="D2" s="13"/>
      <c r="E2" s="13"/>
      <c r="F2" s="12"/>
      <c r="G2" s="12"/>
      <c r="H2" s="9"/>
      <c r="I2" s="9"/>
      <c r="J2" s="9"/>
      <c r="K2" s="9"/>
      <c r="L2" s="9"/>
      <c r="M2" s="9"/>
      <c r="N2" s="9"/>
      <c r="O2" s="9"/>
      <c r="P2" s="12" t="s">
        <v>23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9"/>
      <c r="AG2" s="9"/>
      <c r="AH2" s="9"/>
      <c r="AI2" s="9"/>
    </row>
    <row r="3" spans="1:35" ht="12" customHeight="1" x14ac:dyDescent="0.25">
      <c r="B3" s="13" t="s">
        <v>34</v>
      </c>
      <c r="C3" s="13"/>
      <c r="D3" s="12"/>
      <c r="E3" s="12"/>
      <c r="F3" s="12"/>
      <c r="G3" s="12"/>
      <c r="H3" s="9"/>
      <c r="I3" s="9"/>
      <c r="J3" s="9"/>
      <c r="K3" s="9"/>
      <c r="L3" s="9"/>
      <c r="M3" s="9"/>
      <c r="N3" s="9"/>
      <c r="O3" s="9"/>
      <c r="P3" s="12" t="s">
        <v>24</v>
      </c>
      <c r="Q3" s="12"/>
      <c r="R3" s="12"/>
      <c r="S3" s="12"/>
      <c r="T3" s="12"/>
      <c r="U3" s="12"/>
      <c r="V3" s="12"/>
      <c r="W3" s="12"/>
      <c r="X3" s="12"/>
      <c r="Y3" s="14"/>
      <c r="Z3" s="12"/>
      <c r="AA3" s="12"/>
      <c r="AB3" s="12"/>
      <c r="AC3" s="12"/>
      <c r="AD3" s="9"/>
      <c r="AE3" s="9"/>
      <c r="AF3" s="1"/>
      <c r="AG3" s="1"/>
      <c r="AH3" s="1"/>
      <c r="AI3" s="1"/>
    </row>
    <row r="4" spans="1:35" ht="14.25" customHeight="1" x14ac:dyDescent="0.25">
      <c r="B4" s="13" t="s">
        <v>21</v>
      </c>
      <c r="C4" s="13"/>
      <c r="D4" s="13"/>
      <c r="E4" s="13"/>
      <c r="F4" s="13"/>
      <c r="G4" s="13"/>
      <c r="H4" s="15"/>
      <c r="I4" s="15"/>
      <c r="J4" s="15"/>
      <c r="K4" s="15"/>
      <c r="L4" s="15"/>
      <c r="M4" s="15"/>
      <c r="N4" s="15"/>
      <c r="O4" s="16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18"/>
      <c r="AB4" s="18"/>
      <c r="AC4" s="17"/>
      <c r="AD4" s="16"/>
      <c r="AE4" s="16"/>
      <c r="AG4" s="1"/>
      <c r="AH4" s="1"/>
      <c r="AI4" s="1"/>
    </row>
    <row r="5" spans="1:35" ht="11.25" customHeight="1" x14ac:dyDescent="0.25">
      <c r="B5" s="10"/>
      <c r="C5" s="10"/>
      <c r="D5" s="10"/>
      <c r="E5" s="10"/>
      <c r="F5" s="10"/>
      <c r="G5" s="10"/>
      <c r="H5" s="9"/>
      <c r="AG5" s="1"/>
      <c r="AH5" s="1"/>
      <c r="AI5" s="1"/>
    </row>
    <row r="6" spans="1:35" ht="12.75" customHeight="1" x14ac:dyDescent="0.25">
      <c r="A6" s="75" t="s">
        <v>78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2.75" customHeight="1" x14ac:dyDescent="0.25">
      <c r="B7" s="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19"/>
      <c r="V7" s="19"/>
      <c r="W7" s="19"/>
      <c r="X7" s="19"/>
      <c r="Y7" s="19"/>
      <c r="Z7" s="19"/>
      <c r="AA7" s="19"/>
      <c r="AB7" s="19"/>
      <c r="AD7" s="19"/>
      <c r="AE7" s="19"/>
      <c r="AF7" s="19"/>
    </row>
    <row r="8" spans="1:35" ht="11.25" customHeight="1" x14ac:dyDescent="0.25">
      <c r="B8" s="11"/>
    </row>
    <row r="9" spans="1:35" ht="11.25" customHeight="1" x14ac:dyDescent="0.25">
      <c r="AG9" s="1"/>
      <c r="AH9" s="1"/>
      <c r="AI9" s="1"/>
    </row>
    <row r="10" spans="1:35" ht="11.25" customHeight="1" x14ac:dyDescent="0.25"/>
    <row r="11" spans="1:35" ht="11.25" customHeight="1" x14ac:dyDescent="0.25"/>
    <row r="12" spans="1:35" ht="11.25" customHeight="1" x14ac:dyDescent="0.25"/>
    <row r="13" spans="1:35" ht="11.25" customHeight="1" x14ac:dyDescent="0.25"/>
    <row r="14" spans="1:35" ht="11.25" customHeight="1" x14ac:dyDescent="0.25"/>
    <row r="15" spans="1:35" ht="11.25" customHeight="1" x14ac:dyDescent="0.25"/>
    <row r="16" spans="1:35" ht="11.25" customHeight="1" x14ac:dyDescent="0.25"/>
    <row r="17" spans="1:36" ht="11.25" customHeight="1" x14ac:dyDescent="0.25"/>
    <row r="18" spans="1:36" ht="11.25" customHeight="1" x14ac:dyDescent="0.25"/>
    <row r="19" spans="1:36" ht="11.25" customHeight="1" x14ac:dyDescent="0.25"/>
    <row r="20" spans="1:36" ht="11.25" customHeight="1" x14ac:dyDescent="0.25"/>
    <row r="21" spans="1:36" ht="11.25" customHeight="1" x14ac:dyDescent="0.25"/>
    <row r="22" spans="1:36" ht="11.25" customHeight="1" x14ac:dyDescent="0.25"/>
    <row r="23" spans="1:36" ht="11.25" customHeight="1" x14ac:dyDescent="0.25"/>
    <row r="24" spans="1:36" ht="11.25" customHeight="1" x14ac:dyDescent="0.25"/>
    <row r="25" spans="1:36" ht="11.25" customHeight="1" x14ac:dyDescent="0.25"/>
    <row r="26" spans="1:36" ht="11.25" customHeight="1" x14ac:dyDescent="0.25"/>
    <row r="27" spans="1:36" ht="11.25" customHeight="1" x14ac:dyDescent="0.25">
      <c r="A27" s="3"/>
      <c r="B27" s="3" t="s">
        <v>0</v>
      </c>
      <c r="C27" s="3"/>
      <c r="D27" s="3" t="s">
        <v>1</v>
      </c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4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</row>
    <row r="28" spans="1:36" ht="11.25" customHeight="1" x14ac:dyDescent="0.25">
      <c r="A28" s="3"/>
      <c r="B28" s="5"/>
      <c r="C28" s="5"/>
      <c r="D28" s="3" t="s">
        <v>8</v>
      </c>
      <c r="E28" s="4">
        <v>30</v>
      </c>
      <c r="F28" s="4">
        <v>30</v>
      </c>
      <c r="G28" s="4">
        <v>30</v>
      </c>
      <c r="H28" s="4">
        <v>30</v>
      </c>
      <c r="I28" s="4">
        <v>30</v>
      </c>
      <c r="J28" s="4">
        <v>30</v>
      </c>
      <c r="K28" s="4">
        <v>30</v>
      </c>
      <c r="L28" s="4">
        <v>30</v>
      </c>
      <c r="M28" s="4">
        <v>30</v>
      </c>
      <c r="N28" s="4">
        <v>30</v>
      </c>
      <c r="O28" s="4">
        <v>30</v>
      </c>
      <c r="P28" s="4">
        <v>30</v>
      </c>
      <c r="Q28" s="4">
        <v>30</v>
      </c>
      <c r="R28" s="4">
        <v>30</v>
      </c>
      <c r="S28" s="4">
        <v>30</v>
      </c>
      <c r="T28" s="4">
        <v>30</v>
      </c>
      <c r="U28" s="4">
        <v>30</v>
      </c>
      <c r="V28" s="4">
        <v>30</v>
      </c>
      <c r="W28" s="4">
        <v>30</v>
      </c>
      <c r="X28" s="4">
        <v>30</v>
      </c>
      <c r="Y28" s="4">
        <v>30</v>
      </c>
      <c r="Z28" s="4">
        <v>30</v>
      </c>
      <c r="AA28" s="4">
        <v>30</v>
      </c>
      <c r="AB28" s="4">
        <v>30</v>
      </c>
      <c r="AC28" s="4">
        <v>30</v>
      </c>
      <c r="AD28" s="4">
        <v>30</v>
      </c>
      <c r="AE28" s="4">
        <v>30</v>
      </c>
      <c r="AF28" s="4">
        <v>30</v>
      </c>
      <c r="AG28" s="4">
        <v>30</v>
      </c>
      <c r="AH28" s="4">
        <v>30</v>
      </c>
      <c r="AI28" s="4">
        <v>30</v>
      </c>
    </row>
    <row r="29" spans="1:36" ht="11.25" customHeight="1" x14ac:dyDescent="0.25">
      <c r="A29" s="77" t="s">
        <v>18</v>
      </c>
      <c r="B29" s="3" t="s">
        <v>2</v>
      </c>
      <c r="C29" s="6">
        <f>MAX(E29:AI29)</f>
        <v>18.600000000000001</v>
      </c>
      <c r="D29" s="3" t="s">
        <v>9</v>
      </c>
      <c r="E29" s="47">
        <v>4.2</v>
      </c>
      <c r="F29" s="47">
        <v>5.3</v>
      </c>
      <c r="G29" s="47">
        <v>6.2</v>
      </c>
      <c r="H29" s="47">
        <v>16.899999999999999</v>
      </c>
      <c r="I29" s="47">
        <v>7</v>
      </c>
      <c r="J29" s="47">
        <v>12.1</v>
      </c>
      <c r="K29" s="47">
        <v>5.0999999999999996</v>
      </c>
      <c r="L29" s="47">
        <v>4.7</v>
      </c>
      <c r="M29" s="47">
        <v>8.3000000000000007</v>
      </c>
      <c r="N29" s="48">
        <v>9.2100000000000009</v>
      </c>
      <c r="O29" s="48">
        <v>8.1999999999999993</v>
      </c>
      <c r="P29" s="47">
        <v>6.7</v>
      </c>
      <c r="Q29" s="47">
        <v>3</v>
      </c>
      <c r="R29" s="48">
        <v>15.9</v>
      </c>
      <c r="S29" s="48">
        <v>8.6</v>
      </c>
      <c r="T29" s="48">
        <v>11.9</v>
      </c>
      <c r="U29" s="48">
        <v>6.3</v>
      </c>
      <c r="V29" s="48">
        <v>13.1</v>
      </c>
      <c r="W29" s="48">
        <v>15.5</v>
      </c>
      <c r="X29" s="29">
        <v>5.7</v>
      </c>
      <c r="Y29" s="29">
        <v>6.3</v>
      </c>
      <c r="Z29" s="29">
        <v>10.9</v>
      </c>
      <c r="AA29" s="29">
        <v>18.600000000000001</v>
      </c>
      <c r="AB29" s="29">
        <v>4.8</v>
      </c>
      <c r="AC29" s="29">
        <v>12.7</v>
      </c>
      <c r="AD29" s="29">
        <v>5.5</v>
      </c>
      <c r="AE29" s="29">
        <v>10.8</v>
      </c>
      <c r="AF29" s="29">
        <v>8.5</v>
      </c>
      <c r="AG29" s="29">
        <v>0</v>
      </c>
      <c r="AH29" s="29">
        <v>0</v>
      </c>
      <c r="AI29" s="29">
        <v>0</v>
      </c>
    </row>
    <row r="30" spans="1:36" ht="11.25" customHeight="1" x14ac:dyDescent="0.25">
      <c r="A30" s="78"/>
      <c r="B30" s="3" t="s">
        <v>3</v>
      </c>
      <c r="C30" s="6">
        <f>AVERAGE(E30:AI30)</f>
        <v>3.3441935483870973</v>
      </c>
      <c r="D30" s="3" t="s">
        <v>10</v>
      </c>
      <c r="E30" s="47">
        <v>2.33</v>
      </c>
      <c r="F30" s="47">
        <v>2.5</v>
      </c>
      <c r="G30" s="47">
        <v>2.77</v>
      </c>
      <c r="H30" s="47">
        <v>3.41</v>
      </c>
      <c r="I30" s="47">
        <v>3.52</v>
      </c>
      <c r="J30" s="47">
        <v>3.67</v>
      </c>
      <c r="K30" s="47">
        <v>2.71</v>
      </c>
      <c r="L30" s="47">
        <v>2.69</v>
      </c>
      <c r="M30" s="47">
        <v>3.78</v>
      </c>
      <c r="N30" s="48">
        <v>7.24</v>
      </c>
      <c r="O30" s="48">
        <v>3.78</v>
      </c>
      <c r="P30" s="47">
        <v>3.2</v>
      </c>
      <c r="Q30" s="47">
        <v>2.9</v>
      </c>
      <c r="R30" s="48">
        <v>4.7699999999999996</v>
      </c>
      <c r="S30" s="48">
        <v>4.07</v>
      </c>
      <c r="T30" s="48">
        <v>3.95</v>
      </c>
      <c r="U30" s="48">
        <v>4.0999999999999996</v>
      </c>
      <c r="V30" s="48">
        <v>4.41</v>
      </c>
      <c r="W30" s="48">
        <v>4.6500000000000004</v>
      </c>
      <c r="X30" s="33">
        <v>3.39</v>
      </c>
      <c r="Y30" s="33">
        <v>2.91</v>
      </c>
      <c r="Z30" s="33">
        <v>3.15</v>
      </c>
      <c r="AA30" s="29">
        <v>3.74</v>
      </c>
      <c r="AB30" s="33">
        <v>3.12</v>
      </c>
      <c r="AC30" s="33">
        <v>5.03</v>
      </c>
      <c r="AD30" s="33">
        <v>3.31</v>
      </c>
      <c r="AE30" s="33">
        <v>4.3600000000000003</v>
      </c>
      <c r="AF30" s="33">
        <v>4.21</v>
      </c>
      <c r="AG30" s="33">
        <v>0</v>
      </c>
      <c r="AH30" s="33">
        <v>0</v>
      </c>
      <c r="AI30" s="29">
        <v>0</v>
      </c>
      <c r="AJ30" s="22"/>
    </row>
    <row r="31" spans="1:36" ht="11.25" customHeight="1" x14ac:dyDescent="0.25">
      <c r="A31" s="78"/>
      <c r="B31" s="3" t="s">
        <v>4</v>
      </c>
      <c r="C31" s="6">
        <f>MIN(E31:AI31)</f>
        <v>0</v>
      </c>
      <c r="D31" s="3" t="s">
        <v>11</v>
      </c>
      <c r="E31" s="4">
        <v>1.8</v>
      </c>
      <c r="F31" s="4">
        <v>1.8</v>
      </c>
      <c r="G31" s="4">
        <v>1.8</v>
      </c>
      <c r="H31" s="4">
        <v>1.9</v>
      </c>
      <c r="I31" s="4">
        <v>1.8</v>
      </c>
      <c r="J31" s="4">
        <v>1.8</v>
      </c>
      <c r="K31" s="4">
        <v>1.8</v>
      </c>
      <c r="L31" s="4">
        <v>1.8</v>
      </c>
      <c r="M31" s="4">
        <v>1.9</v>
      </c>
      <c r="N31" s="50">
        <v>5.62</v>
      </c>
      <c r="O31" s="50">
        <v>2</v>
      </c>
      <c r="P31" s="4">
        <v>2.1</v>
      </c>
      <c r="Q31" s="4">
        <v>3</v>
      </c>
      <c r="R31" s="50">
        <v>1.9</v>
      </c>
      <c r="S31" s="50">
        <v>1.9</v>
      </c>
      <c r="T31" s="50">
        <v>1.8</v>
      </c>
      <c r="U31" s="50">
        <v>2.2999999999999998</v>
      </c>
      <c r="V31" s="50">
        <v>2.1</v>
      </c>
      <c r="W31" s="50">
        <v>3.2</v>
      </c>
      <c r="X31" s="29">
        <v>1.9</v>
      </c>
      <c r="Y31" s="29">
        <v>1.9</v>
      </c>
      <c r="Z31" s="29">
        <v>1.8</v>
      </c>
      <c r="AA31" s="29">
        <v>1.8</v>
      </c>
      <c r="AB31" s="29">
        <v>1.8</v>
      </c>
      <c r="AC31" s="29">
        <v>2.2999999999999998</v>
      </c>
      <c r="AD31" s="29">
        <v>1.9</v>
      </c>
      <c r="AE31" s="29">
        <v>2.2000000000000002</v>
      </c>
      <c r="AF31" s="29">
        <v>2.4</v>
      </c>
      <c r="AG31" s="29">
        <v>0</v>
      </c>
      <c r="AH31" s="29">
        <v>0</v>
      </c>
      <c r="AI31" s="29">
        <v>0</v>
      </c>
    </row>
    <row r="32" spans="1:36" ht="11.25" customHeight="1" x14ac:dyDescent="0.25">
      <c r="A32" s="78"/>
      <c r="B32" s="3" t="s">
        <v>5</v>
      </c>
      <c r="C32" s="6">
        <f>SUM(E32:AI32)</f>
        <v>9</v>
      </c>
      <c r="D32" s="3" t="s">
        <v>12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50">
        <v>0</v>
      </c>
      <c r="O32" s="50">
        <v>0</v>
      </c>
      <c r="P32" s="4">
        <v>0</v>
      </c>
      <c r="Q32" s="4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9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</row>
    <row r="33" spans="1:35" ht="11.25" customHeight="1" x14ac:dyDescent="0.25">
      <c r="A33" s="79"/>
      <c r="B33" s="3" t="s">
        <v>6</v>
      </c>
      <c r="C33" s="6">
        <f>SUM(E33:AI33)</f>
        <v>0</v>
      </c>
      <c r="D33" s="3" t="s">
        <v>13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50">
        <v>0</v>
      </c>
      <c r="O33" s="50">
        <v>0</v>
      </c>
      <c r="P33" s="4">
        <v>0</v>
      </c>
      <c r="Q33" s="4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</row>
    <row r="34" spans="1:35" ht="11.25" customHeight="1" x14ac:dyDescent="0.25">
      <c r="A34" s="77" t="s">
        <v>15</v>
      </c>
      <c r="B34" s="5"/>
      <c r="C34" s="7"/>
      <c r="D34" s="3" t="s">
        <v>14</v>
      </c>
      <c r="E34" s="4">
        <v>10</v>
      </c>
      <c r="F34" s="4">
        <v>10</v>
      </c>
      <c r="G34" s="4">
        <v>10</v>
      </c>
      <c r="H34" s="4">
        <v>10</v>
      </c>
      <c r="I34" s="4">
        <v>10</v>
      </c>
      <c r="J34" s="4">
        <v>10</v>
      </c>
      <c r="K34" s="4">
        <v>10</v>
      </c>
      <c r="L34" s="4">
        <v>10</v>
      </c>
      <c r="M34" s="4">
        <v>10</v>
      </c>
      <c r="N34" s="50">
        <v>10</v>
      </c>
      <c r="O34" s="50">
        <v>10</v>
      </c>
      <c r="P34" s="4">
        <v>10</v>
      </c>
      <c r="Q34" s="4">
        <v>10</v>
      </c>
      <c r="R34" s="50">
        <v>10</v>
      </c>
      <c r="S34" s="50">
        <v>10</v>
      </c>
      <c r="T34" s="50">
        <v>10</v>
      </c>
      <c r="U34" s="50">
        <v>10</v>
      </c>
      <c r="V34" s="50">
        <v>10</v>
      </c>
      <c r="W34" s="50">
        <v>10</v>
      </c>
      <c r="X34" s="50">
        <v>10</v>
      </c>
      <c r="Y34" s="50">
        <v>10</v>
      </c>
      <c r="Z34" s="50">
        <v>10</v>
      </c>
      <c r="AA34" s="50">
        <v>10</v>
      </c>
      <c r="AB34" s="50">
        <v>10</v>
      </c>
      <c r="AC34" s="50">
        <v>10</v>
      </c>
      <c r="AD34" s="4">
        <v>10</v>
      </c>
      <c r="AE34" s="4">
        <v>10</v>
      </c>
      <c r="AF34" s="4">
        <v>10</v>
      </c>
      <c r="AG34" s="4">
        <v>10</v>
      </c>
      <c r="AH34" s="4">
        <v>10</v>
      </c>
      <c r="AI34" s="4">
        <v>10</v>
      </c>
    </row>
    <row r="35" spans="1:35" ht="11.25" customHeight="1" x14ac:dyDescent="0.25">
      <c r="A35" s="78"/>
      <c r="B35" s="3" t="s">
        <v>2</v>
      </c>
      <c r="C35" s="6">
        <f>MAX(E35:AI35)</f>
        <v>7.24</v>
      </c>
      <c r="D35" s="3" t="s">
        <v>15</v>
      </c>
      <c r="E35" s="47">
        <f>E30</f>
        <v>2.33</v>
      </c>
      <c r="F35" s="47">
        <f t="shared" ref="F35:AI35" si="0">F30</f>
        <v>2.5</v>
      </c>
      <c r="G35" s="47">
        <f t="shared" si="0"/>
        <v>2.77</v>
      </c>
      <c r="H35" s="47">
        <f t="shared" si="0"/>
        <v>3.41</v>
      </c>
      <c r="I35" s="47">
        <f t="shared" si="0"/>
        <v>3.52</v>
      </c>
      <c r="J35" s="47">
        <f t="shared" si="0"/>
        <v>3.67</v>
      </c>
      <c r="K35" s="47">
        <f t="shared" si="0"/>
        <v>2.71</v>
      </c>
      <c r="L35" s="47">
        <f t="shared" si="0"/>
        <v>2.69</v>
      </c>
      <c r="M35" s="47">
        <f t="shared" si="0"/>
        <v>3.78</v>
      </c>
      <c r="N35" s="48">
        <f t="shared" si="0"/>
        <v>7.24</v>
      </c>
      <c r="O35" s="48">
        <f t="shared" si="0"/>
        <v>3.78</v>
      </c>
      <c r="P35" s="47">
        <f t="shared" si="0"/>
        <v>3.2</v>
      </c>
      <c r="Q35" s="47">
        <f t="shared" si="0"/>
        <v>2.9</v>
      </c>
      <c r="R35" s="48">
        <f t="shared" si="0"/>
        <v>4.7699999999999996</v>
      </c>
      <c r="S35" s="48">
        <f t="shared" si="0"/>
        <v>4.07</v>
      </c>
      <c r="T35" s="48">
        <f t="shared" si="0"/>
        <v>3.95</v>
      </c>
      <c r="U35" s="48">
        <v>0</v>
      </c>
      <c r="V35" s="48">
        <f t="shared" si="0"/>
        <v>4.41</v>
      </c>
      <c r="W35" s="48">
        <f t="shared" si="0"/>
        <v>4.6500000000000004</v>
      </c>
      <c r="X35" s="48">
        <f t="shared" si="0"/>
        <v>3.39</v>
      </c>
      <c r="Y35" s="48">
        <f t="shared" si="0"/>
        <v>2.91</v>
      </c>
      <c r="Z35" s="48">
        <f t="shared" si="0"/>
        <v>3.15</v>
      </c>
      <c r="AA35" s="48">
        <f t="shared" si="0"/>
        <v>3.74</v>
      </c>
      <c r="AB35" s="48">
        <f t="shared" si="0"/>
        <v>3.12</v>
      </c>
      <c r="AC35" s="48">
        <f t="shared" si="0"/>
        <v>5.03</v>
      </c>
      <c r="AD35" s="47">
        <f t="shared" si="0"/>
        <v>3.31</v>
      </c>
      <c r="AE35" s="47">
        <f t="shared" si="0"/>
        <v>4.3600000000000003</v>
      </c>
      <c r="AF35" s="47">
        <f t="shared" si="0"/>
        <v>4.21</v>
      </c>
      <c r="AG35" s="47">
        <f t="shared" si="0"/>
        <v>0</v>
      </c>
      <c r="AH35" s="47">
        <f t="shared" si="0"/>
        <v>0</v>
      </c>
      <c r="AI35" s="47">
        <f t="shared" si="0"/>
        <v>0</v>
      </c>
    </row>
    <row r="36" spans="1:35" ht="11.25" customHeight="1" x14ac:dyDescent="0.25">
      <c r="A36" s="78"/>
      <c r="B36" s="3" t="s">
        <v>7</v>
      </c>
      <c r="C36" s="6">
        <f>COUNTIF(E36:AI36,"N")</f>
        <v>2</v>
      </c>
      <c r="D36" s="3" t="s">
        <v>16</v>
      </c>
      <c r="E36" s="4" t="s">
        <v>20</v>
      </c>
      <c r="F36" s="4" t="s">
        <v>20</v>
      </c>
      <c r="G36" s="4" t="s">
        <v>20</v>
      </c>
      <c r="H36" s="4" t="s">
        <v>45</v>
      </c>
      <c r="I36" s="4" t="s">
        <v>45</v>
      </c>
      <c r="J36" s="4" t="s">
        <v>45</v>
      </c>
      <c r="K36" s="4" t="s">
        <v>45</v>
      </c>
      <c r="L36" s="4" t="s">
        <v>45</v>
      </c>
      <c r="M36" s="4" t="s">
        <v>45</v>
      </c>
      <c r="N36" s="4" t="s">
        <v>45</v>
      </c>
      <c r="O36" s="4" t="s">
        <v>45</v>
      </c>
      <c r="P36" s="4" t="s">
        <v>45</v>
      </c>
      <c r="Q36" s="4" t="s">
        <v>46</v>
      </c>
      <c r="R36" s="50" t="s">
        <v>46</v>
      </c>
      <c r="S36" s="50" t="s">
        <v>20</v>
      </c>
      <c r="T36" s="50" t="s">
        <v>20</v>
      </c>
      <c r="U36" s="50" t="s">
        <v>20</v>
      </c>
      <c r="V36" s="50" t="s">
        <v>20</v>
      </c>
      <c r="W36" s="50" t="s">
        <v>45</v>
      </c>
      <c r="X36" s="50" t="s">
        <v>20</v>
      </c>
      <c r="Y36" s="50" t="s">
        <v>20</v>
      </c>
      <c r="Z36" s="50" t="s">
        <v>20</v>
      </c>
      <c r="AA36" s="50" t="s">
        <v>20</v>
      </c>
      <c r="AB36" s="50" t="s">
        <v>45</v>
      </c>
      <c r="AC36" s="50" t="s">
        <v>20</v>
      </c>
      <c r="AD36" s="4" t="s">
        <v>20</v>
      </c>
      <c r="AE36" s="4" t="s">
        <v>20</v>
      </c>
      <c r="AF36" s="4" t="s">
        <v>20</v>
      </c>
      <c r="AG36" s="4" t="s">
        <v>20</v>
      </c>
      <c r="AH36" s="4" t="s">
        <v>20</v>
      </c>
      <c r="AI36" s="4" t="s">
        <v>20</v>
      </c>
    </row>
    <row r="37" spans="1:35" ht="11.25" customHeight="1" x14ac:dyDescent="0.25">
      <c r="A37" s="79"/>
      <c r="B37" s="3" t="s">
        <v>6</v>
      </c>
      <c r="C37" s="6">
        <f>COUNTIF(E37:AI37,"Y")</f>
        <v>0</v>
      </c>
      <c r="D37" s="3" t="s">
        <v>17</v>
      </c>
      <c r="E37" s="4" t="s">
        <v>46</v>
      </c>
      <c r="F37" s="4" t="s">
        <v>46</v>
      </c>
      <c r="G37" s="4" t="s">
        <v>19</v>
      </c>
      <c r="H37" s="4" t="s">
        <v>19</v>
      </c>
      <c r="I37" s="4" t="s">
        <v>19</v>
      </c>
      <c r="J37" s="4" t="s">
        <v>19</v>
      </c>
      <c r="K37" s="4" t="s">
        <v>19</v>
      </c>
      <c r="L37" s="4" t="s">
        <v>19</v>
      </c>
      <c r="M37" s="4" t="s">
        <v>19</v>
      </c>
      <c r="N37" s="4" t="s">
        <v>46</v>
      </c>
      <c r="O37" s="4" t="s">
        <v>46</v>
      </c>
      <c r="P37" s="4" t="s">
        <v>46</v>
      </c>
      <c r="Q37" s="4" t="s">
        <v>46</v>
      </c>
      <c r="R37" s="50" t="s">
        <v>19</v>
      </c>
      <c r="S37" s="50" t="s">
        <v>19</v>
      </c>
      <c r="T37" s="50" t="s">
        <v>19</v>
      </c>
      <c r="U37" s="50" t="s">
        <v>19</v>
      </c>
      <c r="V37" s="50" t="s">
        <v>19</v>
      </c>
      <c r="W37" s="50" t="s">
        <v>19</v>
      </c>
      <c r="X37" s="50" t="s">
        <v>19</v>
      </c>
      <c r="Y37" s="50" t="s">
        <v>19</v>
      </c>
      <c r="Z37" s="50" t="s">
        <v>19</v>
      </c>
      <c r="AA37" s="50" t="s">
        <v>19</v>
      </c>
      <c r="AB37" s="50" t="s">
        <v>19</v>
      </c>
      <c r="AC37" s="50" t="s">
        <v>19</v>
      </c>
      <c r="AD37" s="4" t="s">
        <v>19</v>
      </c>
      <c r="AE37" s="4" t="s">
        <v>19</v>
      </c>
      <c r="AF37" s="4" t="s">
        <v>19</v>
      </c>
      <c r="AG37" s="4" t="s">
        <v>19</v>
      </c>
      <c r="AH37" s="4" t="s">
        <v>19</v>
      </c>
      <c r="AI37" s="4" t="s">
        <v>19</v>
      </c>
    </row>
    <row r="38" spans="1:35" ht="11.25" customHeight="1" x14ac:dyDescent="0.25">
      <c r="B38" s="45"/>
      <c r="R38" s="46"/>
      <c r="S38" s="51"/>
      <c r="T38" s="51"/>
      <c r="U38" s="51"/>
      <c r="V38" s="46"/>
      <c r="W38" s="46"/>
      <c r="X38" s="46"/>
      <c r="Y38" s="46"/>
      <c r="Z38" s="46"/>
      <c r="AA38" s="46"/>
      <c r="AB38" s="46"/>
      <c r="AC38" s="46"/>
    </row>
    <row r="39" spans="1:35" ht="18.600000000000001" customHeight="1" x14ac:dyDescent="0.25">
      <c r="B39" s="84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</row>
    <row r="40" spans="1:35" ht="11.25" customHeight="1" x14ac:dyDescent="0.25">
      <c r="B40" s="45"/>
    </row>
    <row r="41" spans="1:35" ht="11.25" customHeight="1" x14ac:dyDescent="0.25">
      <c r="B41" s="80" t="s">
        <v>81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35" ht="11.25" customHeight="1" x14ac:dyDescent="0.25">
      <c r="B42" s="80" t="s">
        <v>80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T42" s="69"/>
    </row>
    <row r="43" spans="1:35" ht="11.25" customHeight="1" x14ac:dyDescent="0.25">
      <c r="B43" s="80"/>
      <c r="C43" s="81"/>
      <c r="D43" s="81"/>
      <c r="E43" s="81"/>
      <c r="F43" s="81"/>
      <c r="G43" s="81"/>
      <c r="H43" s="81"/>
      <c r="I43" s="81"/>
      <c r="J43" s="81"/>
    </row>
    <row r="44" spans="1:35" s="69" customFormat="1" ht="11.25" customHeight="1" x14ac:dyDescent="0.2">
      <c r="B44" s="82"/>
      <c r="C44" s="82"/>
      <c r="D44" s="82"/>
      <c r="E44" s="82"/>
      <c r="F44" s="82"/>
      <c r="G44" s="82"/>
    </row>
    <row r="45" spans="1:35" ht="11.25" customHeight="1" x14ac:dyDescent="0.25">
      <c r="C45" s="76" t="s">
        <v>79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1:35" ht="11.25" customHeight="1" x14ac:dyDescent="0.25"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</row>
    <row r="47" spans="1:35" ht="11.25" customHeight="1" x14ac:dyDescent="0.25">
      <c r="C47" s="10" t="s">
        <v>22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35" ht="11.25" customHeight="1" x14ac:dyDescent="0.25"/>
    <row r="49" ht="11.25" customHeight="1" x14ac:dyDescent="0.25"/>
  </sheetData>
  <mergeCells count="9">
    <mergeCell ref="A6:AI6"/>
    <mergeCell ref="C45:Q46"/>
    <mergeCell ref="A29:A33"/>
    <mergeCell ref="A34:A37"/>
    <mergeCell ref="B41:AB41"/>
    <mergeCell ref="B43:J43"/>
    <mergeCell ref="B44:G44"/>
    <mergeCell ref="B42:M42"/>
    <mergeCell ref="B39:AD39"/>
  </mergeCells>
  <pageMargins left="0.25" right="0.25" top="0.75" bottom="0.75" header="0.3" footer="0.3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47"/>
  <sheetViews>
    <sheetView topLeftCell="B25" zoomScale="180" zoomScaleNormal="180" workbookViewId="0">
      <selection activeCell="AE43" sqref="AE43"/>
    </sheetView>
  </sheetViews>
  <sheetFormatPr defaultRowHeight="15" x14ac:dyDescent="0.25"/>
  <cols>
    <col min="1" max="1" width="7.7109375" customWidth="1"/>
    <col min="2" max="2" width="11.42578125" customWidth="1"/>
    <col min="3" max="3" width="5.140625" customWidth="1"/>
    <col min="4" max="4" width="16.28515625" bestFit="1" customWidth="1"/>
    <col min="5" max="5" width="3.140625" customWidth="1"/>
    <col min="6" max="6" width="5.28515625" customWidth="1"/>
    <col min="7" max="35" width="3.140625" customWidth="1"/>
  </cols>
  <sheetData>
    <row r="1" spans="1:35" ht="11.25" customHeight="1" x14ac:dyDescent="0.25">
      <c r="B1" s="8"/>
      <c r="C1" s="8"/>
      <c r="D1" s="8"/>
      <c r="E1" s="8"/>
      <c r="F1" s="1"/>
      <c r="G1" s="1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"/>
      <c r="T1" s="1"/>
      <c r="U1" s="1"/>
      <c r="V1" s="1"/>
      <c r="W1" s="1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" customHeight="1" x14ac:dyDescent="0.25">
      <c r="B2" s="13" t="s">
        <v>33</v>
      </c>
      <c r="C2" s="13"/>
      <c r="D2" s="13"/>
      <c r="E2" s="13"/>
      <c r="F2" s="12"/>
      <c r="G2" s="12"/>
      <c r="H2" s="9"/>
      <c r="I2" s="9"/>
      <c r="J2" s="9"/>
      <c r="K2" s="9"/>
      <c r="L2" s="9"/>
      <c r="M2" s="9"/>
      <c r="N2" s="9"/>
      <c r="O2" s="9"/>
      <c r="P2" s="12" t="s">
        <v>23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9"/>
      <c r="AG2" s="9"/>
      <c r="AH2" s="9"/>
      <c r="AI2" s="9"/>
    </row>
    <row r="3" spans="1:35" ht="13.5" customHeight="1" x14ac:dyDescent="0.25">
      <c r="B3" s="13" t="s">
        <v>34</v>
      </c>
      <c r="C3" s="13"/>
      <c r="D3" s="12"/>
      <c r="E3" s="12"/>
      <c r="F3" s="12"/>
      <c r="G3" s="12"/>
      <c r="H3" s="9"/>
      <c r="I3" s="9"/>
      <c r="J3" s="9"/>
      <c r="K3" s="9"/>
      <c r="L3" s="9"/>
      <c r="M3" s="9"/>
      <c r="N3" s="9"/>
      <c r="O3" s="9"/>
      <c r="P3" s="12" t="s">
        <v>25</v>
      </c>
      <c r="Q3" s="12"/>
      <c r="R3" s="12"/>
      <c r="S3" s="12"/>
      <c r="T3" s="12"/>
      <c r="U3" s="12"/>
      <c r="V3" s="12"/>
      <c r="W3" s="12"/>
      <c r="X3" s="12"/>
      <c r="Y3" s="14"/>
      <c r="Z3" s="12"/>
      <c r="AA3" s="12"/>
      <c r="AB3" s="12"/>
      <c r="AC3" s="12"/>
      <c r="AD3" s="9"/>
      <c r="AE3" s="9"/>
      <c r="AF3" s="1"/>
      <c r="AG3" s="1"/>
      <c r="AH3" s="1"/>
      <c r="AI3" s="1"/>
    </row>
    <row r="4" spans="1:35" ht="13.5" customHeight="1" x14ac:dyDescent="0.25">
      <c r="B4" s="13" t="s">
        <v>21</v>
      </c>
      <c r="C4" s="13"/>
      <c r="D4" s="13"/>
      <c r="E4" s="13"/>
      <c r="F4" s="13"/>
      <c r="G4" s="13"/>
      <c r="H4" s="15"/>
      <c r="I4" s="15"/>
      <c r="J4" s="15"/>
      <c r="K4" s="15"/>
      <c r="L4" s="15"/>
      <c r="M4" s="15"/>
      <c r="N4" s="15"/>
      <c r="O4" s="16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18"/>
      <c r="AB4" s="18"/>
      <c r="AC4" s="17"/>
      <c r="AD4" s="16"/>
      <c r="AE4" s="16"/>
      <c r="AG4" s="1"/>
      <c r="AH4" s="1"/>
      <c r="AI4" s="1"/>
    </row>
    <row r="5" spans="1:35" ht="11.25" customHeight="1" x14ac:dyDescent="0.25">
      <c r="B5" s="10"/>
      <c r="C5" s="10"/>
      <c r="D5" s="10"/>
      <c r="E5" s="10"/>
      <c r="F5" s="10"/>
      <c r="G5" s="10"/>
      <c r="H5" s="9"/>
      <c r="AG5" s="1"/>
      <c r="AH5" s="1"/>
      <c r="AI5" s="1"/>
    </row>
    <row r="6" spans="1:35" ht="12.75" customHeight="1" x14ac:dyDescent="0.25">
      <c r="A6" s="75" t="s">
        <v>73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5.75" customHeight="1" x14ac:dyDescent="0.25">
      <c r="B7" s="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19"/>
      <c r="U7" s="19"/>
      <c r="V7" s="19"/>
      <c r="W7" s="19"/>
      <c r="X7" s="19"/>
      <c r="Y7" s="19"/>
      <c r="Z7" s="19"/>
      <c r="AA7" s="19"/>
      <c r="AB7" s="19"/>
      <c r="AD7" s="19"/>
      <c r="AE7" s="19"/>
      <c r="AF7" s="19"/>
    </row>
    <row r="8" spans="1:35" ht="11.25" customHeight="1" x14ac:dyDescent="0.25">
      <c r="B8" s="11"/>
    </row>
    <row r="9" spans="1:35" ht="11.25" customHeight="1" x14ac:dyDescent="0.25">
      <c r="AG9" s="1"/>
      <c r="AH9" s="1"/>
      <c r="AI9" s="1"/>
    </row>
    <row r="10" spans="1:35" ht="11.25" customHeight="1" x14ac:dyDescent="0.25"/>
    <row r="11" spans="1:35" ht="11.25" customHeight="1" x14ac:dyDescent="0.25"/>
    <row r="12" spans="1:35" ht="11.25" customHeight="1" x14ac:dyDescent="0.25"/>
    <row r="13" spans="1:35" ht="11.25" customHeight="1" x14ac:dyDescent="0.25"/>
    <row r="14" spans="1:35" ht="11.25" customHeight="1" x14ac:dyDescent="0.25"/>
    <row r="15" spans="1:35" ht="11.25" customHeight="1" x14ac:dyDescent="0.25"/>
    <row r="16" spans="1:35" ht="11.25" customHeight="1" x14ac:dyDescent="0.25"/>
    <row r="17" spans="1:36" ht="11.25" customHeight="1" x14ac:dyDescent="0.25"/>
    <row r="18" spans="1:36" ht="11.25" customHeight="1" x14ac:dyDescent="0.25"/>
    <row r="19" spans="1:36" ht="11.25" customHeight="1" x14ac:dyDescent="0.25"/>
    <row r="20" spans="1:36" ht="11.25" customHeight="1" x14ac:dyDescent="0.25"/>
    <row r="21" spans="1:36" ht="11.25" customHeight="1" x14ac:dyDescent="0.25"/>
    <row r="22" spans="1:36" ht="11.25" customHeight="1" x14ac:dyDescent="0.25"/>
    <row r="23" spans="1:36" ht="11.25" customHeight="1" x14ac:dyDescent="0.25"/>
    <row r="24" spans="1:36" ht="11.25" customHeight="1" x14ac:dyDescent="0.25"/>
    <row r="25" spans="1:36" ht="11.25" customHeight="1" x14ac:dyDescent="0.25"/>
    <row r="26" spans="1:36" ht="11.25" customHeight="1" x14ac:dyDescent="0.25"/>
    <row r="27" spans="1:36" ht="11.25" customHeight="1" x14ac:dyDescent="0.25">
      <c r="A27" s="3"/>
      <c r="B27" s="3" t="s">
        <v>0</v>
      </c>
      <c r="C27" s="3"/>
      <c r="D27" s="3" t="s">
        <v>1</v>
      </c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4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</row>
    <row r="28" spans="1:36" ht="11.25" customHeight="1" x14ac:dyDescent="0.25">
      <c r="A28" s="3"/>
      <c r="B28" s="5"/>
      <c r="C28" s="5"/>
      <c r="D28" s="3" t="s">
        <v>8</v>
      </c>
      <c r="E28" s="4">
        <v>20</v>
      </c>
      <c r="F28" s="4">
        <v>20</v>
      </c>
      <c r="G28" s="4">
        <v>20</v>
      </c>
      <c r="H28" s="4">
        <v>20</v>
      </c>
      <c r="I28" s="4">
        <v>20</v>
      </c>
      <c r="J28" s="4">
        <v>20</v>
      </c>
      <c r="K28" s="4">
        <v>20</v>
      </c>
      <c r="L28" s="4">
        <v>20</v>
      </c>
      <c r="M28" s="4">
        <v>20</v>
      </c>
      <c r="N28" s="4">
        <v>20</v>
      </c>
      <c r="O28" s="4">
        <v>20</v>
      </c>
      <c r="P28" s="4">
        <v>20</v>
      </c>
      <c r="Q28" s="4">
        <v>20</v>
      </c>
      <c r="R28" s="4">
        <v>20</v>
      </c>
      <c r="S28" s="4">
        <v>20</v>
      </c>
      <c r="T28" s="4">
        <v>20</v>
      </c>
      <c r="U28" s="4">
        <v>20</v>
      </c>
      <c r="V28" s="4">
        <v>20</v>
      </c>
      <c r="W28" s="4">
        <v>20</v>
      </c>
      <c r="X28" s="4">
        <v>20</v>
      </c>
      <c r="Y28" s="4">
        <v>20</v>
      </c>
      <c r="Z28" s="4">
        <v>20</v>
      </c>
      <c r="AA28" s="4">
        <v>20</v>
      </c>
      <c r="AB28" s="4">
        <v>20</v>
      </c>
      <c r="AC28" s="4">
        <v>20</v>
      </c>
      <c r="AD28" s="4">
        <v>20</v>
      </c>
      <c r="AE28" s="4">
        <v>20</v>
      </c>
      <c r="AF28" s="4">
        <v>20</v>
      </c>
      <c r="AG28" s="4">
        <v>20</v>
      </c>
      <c r="AH28" s="4">
        <v>20</v>
      </c>
      <c r="AI28" s="4">
        <v>20</v>
      </c>
    </row>
    <row r="29" spans="1:36" ht="11.25" customHeight="1" x14ac:dyDescent="0.25">
      <c r="A29" s="77" t="s">
        <v>18</v>
      </c>
      <c r="B29" s="3" t="s">
        <v>2</v>
      </c>
      <c r="C29" s="6">
        <f>MAX(E29:AI29)</f>
        <v>70.3</v>
      </c>
      <c r="D29" s="3" t="s">
        <v>9</v>
      </c>
      <c r="E29" s="47">
        <v>1.1000000000000001</v>
      </c>
      <c r="F29" s="47">
        <v>70.3</v>
      </c>
      <c r="G29" s="47">
        <v>1.5</v>
      </c>
      <c r="H29" s="47">
        <v>1.5</v>
      </c>
      <c r="I29" s="47">
        <v>1.8</v>
      </c>
      <c r="J29" s="47">
        <v>2.9</v>
      </c>
      <c r="K29" s="47">
        <v>1.7</v>
      </c>
      <c r="L29" s="47">
        <v>2.6</v>
      </c>
      <c r="M29" s="47">
        <v>1.8</v>
      </c>
      <c r="N29" s="47">
        <v>3.4</v>
      </c>
      <c r="O29" s="47">
        <v>1.7</v>
      </c>
      <c r="P29" s="47">
        <v>1.6</v>
      </c>
      <c r="Q29" s="47">
        <v>1.4</v>
      </c>
      <c r="R29" s="47">
        <v>2.4</v>
      </c>
      <c r="S29" s="48">
        <v>2.5</v>
      </c>
      <c r="T29" s="47">
        <v>2</v>
      </c>
      <c r="U29" s="47">
        <v>2</v>
      </c>
      <c r="V29" s="47">
        <v>2.1</v>
      </c>
      <c r="W29" s="48">
        <v>2.8</v>
      </c>
      <c r="X29" s="47">
        <v>1.9</v>
      </c>
      <c r="Y29" s="47">
        <v>2.2999999999999998</v>
      </c>
      <c r="Z29" s="47">
        <v>56.2</v>
      </c>
      <c r="AA29" s="47">
        <v>3.4</v>
      </c>
      <c r="AB29" s="47">
        <v>1.5</v>
      </c>
      <c r="AC29" s="47">
        <v>5.6</v>
      </c>
      <c r="AD29" s="47">
        <v>2.1</v>
      </c>
      <c r="AE29" s="47">
        <v>1.3</v>
      </c>
      <c r="AF29" s="47">
        <v>1.3</v>
      </c>
      <c r="AG29" s="47">
        <v>0</v>
      </c>
      <c r="AH29" s="47">
        <v>0</v>
      </c>
      <c r="AI29" s="47">
        <v>0</v>
      </c>
    </row>
    <row r="30" spans="1:36" ht="11.25" customHeight="1" x14ac:dyDescent="0.25">
      <c r="A30" s="78"/>
      <c r="B30" s="3" t="s">
        <v>3</v>
      </c>
      <c r="C30" s="6">
        <f>AVERAGE(E30:AI30)</f>
        <v>1.1470967741935483</v>
      </c>
      <c r="D30" s="3" t="s">
        <v>10</v>
      </c>
      <c r="E30" s="4">
        <v>0.85</v>
      </c>
      <c r="F30" s="4">
        <v>2.37</v>
      </c>
      <c r="G30" s="4">
        <v>1</v>
      </c>
      <c r="H30" s="4">
        <v>1.1000000000000001</v>
      </c>
      <c r="I30" s="4">
        <v>1.1000000000000001</v>
      </c>
      <c r="J30" s="4">
        <v>1.42</v>
      </c>
      <c r="K30" s="4">
        <v>1.24</v>
      </c>
      <c r="L30" s="4">
        <v>1.62</v>
      </c>
      <c r="M30" s="4">
        <v>1.1000000000000001</v>
      </c>
      <c r="N30" s="4">
        <v>1.07</v>
      </c>
      <c r="O30" s="4">
        <v>1.1100000000000001</v>
      </c>
      <c r="P30" s="4">
        <v>1.08</v>
      </c>
      <c r="Q30" s="4">
        <v>1.38</v>
      </c>
      <c r="R30" s="4">
        <v>1.39</v>
      </c>
      <c r="S30" s="4">
        <v>1.47</v>
      </c>
      <c r="T30" s="4">
        <v>1.36</v>
      </c>
      <c r="U30" s="4">
        <v>1.3</v>
      </c>
      <c r="V30" s="4">
        <v>1.24</v>
      </c>
      <c r="W30" s="4">
        <v>1.19</v>
      </c>
      <c r="X30" s="4">
        <v>1.05</v>
      </c>
      <c r="Y30" s="4">
        <v>1.29</v>
      </c>
      <c r="Z30" s="4">
        <v>2.17</v>
      </c>
      <c r="AA30" s="4">
        <v>1.04</v>
      </c>
      <c r="AB30" s="4">
        <v>1.03</v>
      </c>
      <c r="AC30" s="4">
        <v>1.39</v>
      </c>
      <c r="AD30" s="4">
        <v>1.23</v>
      </c>
      <c r="AE30" s="4">
        <v>0.92</v>
      </c>
      <c r="AF30" s="4">
        <v>1.05</v>
      </c>
      <c r="AG30" s="4">
        <v>0</v>
      </c>
      <c r="AH30" s="4">
        <v>0</v>
      </c>
      <c r="AI30" s="4">
        <v>0</v>
      </c>
      <c r="AJ30" s="22"/>
    </row>
    <row r="31" spans="1:36" ht="11.25" customHeight="1" x14ac:dyDescent="0.25">
      <c r="A31" s="78"/>
      <c r="B31" s="3" t="s">
        <v>4</v>
      </c>
      <c r="C31" s="6">
        <f>MIN(E31:AI31)</f>
        <v>0</v>
      </c>
      <c r="D31" s="3" t="s">
        <v>11</v>
      </c>
      <c r="E31" s="4">
        <v>0.7</v>
      </c>
      <c r="F31" s="4">
        <v>0.7</v>
      </c>
      <c r="G31" s="4">
        <v>0.7</v>
      </c>
      <c r="H31" s="4">
        <v>0.7</v>
      </c>
      <c r="I31" s="4">
        <v>0.7</v>
      </c>
      <c r="J31" s="4">
        <v>0.8</v>
      </c>
      <c r="K31" s="4">
        <v>0.9</v>
      </c>
      <c r="L31" s="4">
        <v>1</v>
      </c>
      <c r="M31" s="4">
        <v>0.9</v>
      </c>
      <c r="N31" s="4">
        <v>0.7</v>
      </c>
      <c r="O31" s="4">
        <v>0.8</v>
      </c>
      <c r="P31" s="4">
        <v>0.8</v>
      </c>
      <c r="Q31" s="4">
        <v>1.3</v>
      </c>
      <c r="R31" s="4">
        <v>0.9</v>
      </c>
      <c r="S31" s="4">
        <v>1</v>
      </c>
      <c r="T31" s="4">
        <v>0.9</v>
      </c>
      <c r="U31" s="4">
        <v>0.9</v>
      </c>
      <c r="V31" s="4">
        <v>0.9</v>
      </c>
      <c r="W31" s="4">
        <v>0.7</v>
      </c>
      <c r="X31" s="4">
        <v>0.7</v>
      </c>
      <c r="Y31" s="4">
        <v>0.9</v>
      </c>
      <c r="Z31" s="4">
        <v>0.7</v>
      </c>
      <c r="AA31" s="4">
        <v>0.7</v>
      </c>
      <c r="AB31" s="4">
        <v>0.6</v>
      </c>
      <c r="AC31" s="4">
        <v>0.9</v>
      </c>
      <c r="AD31" s="4">
        <v>0.9</v>
      </c>
      <c r="AE31" s="4">
        <v>0.7</v>
      </c>
      <c r="AF31" s="4">
        <v>0.8</v>
      </c>
      <c r="AG31" s="4">
        <v>0</v>
      </c>
      <c r="AH31" s="4">
        <v>0</v>
      </c>
      <c r="AI31" s="4">
        <v>0</v>
      </c>
    </row>
    <row r="32" spans="1:36" ht="11.25" customHeight="1" x14ac:dyDescent="0.25">
      <c r="A32" s="78"/>
      <c r="B32" s="3" t="s">
        <v>5</v>
      </c>
      <c r="C32" s="6">
        <f>SUM(E32:AI32)</f>
        <v>0</v>
      </c>
      <c r="D32" s="3" t="s">
        <v>12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</row>
    <row r="33" spans="1:35" ht="11.25" customHeight="1" x14ac:dyDescent="0.25">
      <c r="A33" s="79"/>
      <c r="B33" s="3" t="s">
        <v>6</v>
      </c>
      <c r="C33" s="6">
        <f>SUM(E33:AI33)</f>
        <v>0</v>
      </c>
      <c r="D33" s="3" t="s">
        <v>13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</row>
    <row r="34" spans="1:35" ht="11.25" customHeight="1" x14ac:dyDescent="0.25">
      <c r="A34" s="77" t="s">
        <v>15</v>
      </c>
      <c r="B34" s="5"/>
      <c r="C34" s="7"/>
      <c r="D34" s="3" t="s">
        <v>14</v>
      </c>
      <c r="E34" s="4">
        <v>10</v>
      </c>
      <c r="F34" s="4">
        <v>10</v>
      </c>
      <c r="G34" s="4">
        <v>10</v>
      </c>
      <c r="H34" s="4">
        <v>10</v>
      </c>
      <c r="I34" s="4">
        <v>10</v>
      </c>
      <c r="J34" s="4">
        <v>10</v>
      </c>
      <c r="K34" s="4">
        <v>10</v>
      </c>
      <c r="L34" s="4">
        <v>10</v>
      </c>
      <c r="M34" s="4">
        <v>10</v>
      </c>
      <c r="N34" s="4">
        <v>10</v>
      </c>
      <c r="O34" s="4">
        <v>10</v>
      </c>
      <c r="P34" s="4">
        <v>10</v>
      </c>
      <c r="Q34" s="4">
        <v>10</v>
      </c>
      <c r="R34" s="4">
        <v>10</v>
      </c>
      <c r="S34" s="4">
        <v>10</v>
      </c>
      <c r="T34" s="4">
        <v>10</v>
      </c>
      <c r="U34" s="4">
        <v>10</v>
      </c>
      <c r="V34" s="4">
        <v>10</v>
      </c>
      <c r="W34" s="4">
        <v>10</v>
      </c>
      <c r="X34" s="4">
        <v>10</v>
      </c>
      <c r="Y34" s="4">
        <v>10</v>
      </c>
      <c r="Z34" s="4">
        <v>10</v>
      </c>
      <c r="AA34" s="4">
        <v>10</v>
      </c>
      <c r="AB34" s="4">
        <v>10</v>
      </c>
      <c r="AC34" s="4">
        <v>10</v>
      </c>
      <c r="AD34" s="4">
        <v>10</v>
      </c>
      <c r="AE34" s="4">
        <v>10</v>
      </c>
      <c r="AF34" s="4">
        <v>10</v>
      </c>
      <c r="AG34" s="4">
        <v>10</v>
      </c>
      <c r="AH34" s="4">
        <v>10</v>
      </c>
      <c r="AI34" s="4">
        <v>10</v>
      </c>
    </row>
    <row r="35" spans="1:35" ht="11.25" customHeight="1" x14ac:dyDescent="0.25">
      <c r="A35" s="78"/>
      <c r="B35" s="3" t="s">
        <v>2</v>
      </c>
      <c r="C35" s="6">
        <f>MAX(E35:AI35)</f>
        <v>2.37</v>
      </c>
      <c r="D35" s="3" t="s">
        <v>15</v>
      </c>
      <c r="E35" s="47">
        <f>E30</f>
        <v>0.85</v>
      </c>
      <c r="F35" s="47">
        <f t="shared" ref="F35:AH35" si="0">F30</f>
        <v>2.37</v>
      </c>
      <c r="G35" s="47">
        <f t="shared" si="0"/>
        <v>1</v>
      </c>
      <c r="H35" s="47">
        <f t="shared" si="0"/>
        <v>1.1000000000000001</v>
      </c>
      <c r="I35" s="47">
        <f t="shared" si="0"/>
        <v>1.1000000000000001</v>
      </c>
      <c r="J35" s="47">
        <f t="shared" si="0"/>
        <v>1.42</v>
      </c>
      <c r="K35" s="47">
        <f t="shared" si="0"/>
        <v>1.24</v>
      </c>
      <c r="L35" s="47">
        <f t="shared" si="0"/>
        <v>1.62</v>
      </c>
      <c r="M35" s="47">
        <f t="shared" si="0"/>
        <v>1.1000000000000001</v>
      </c>
      <c r="N35" s="47">
        <f t="shared" si="0"/>
        <v>1.07</v>
      </c>
      <c r="O35" s="47">
        <f t="shared" si="0"/>
        <v>1.1100000000000001</v>
      </c>
      <c r="P35" s="47">
        <f t="shared" si="0"/>
        <v>1.08</v>
      </c>
      <c r="Q35" s="47">
        <f t="shared" si="0"/>
        <v>1.38</v>
      </c>
      <c r="R35" s="47">
        <f t="shared" si="0"/>
        <v>1.39</v>
      </c>
      <c r="S35" s="47">
        <f t="shared" si="0"/>
        <v>1.47</v>
      </c>
      <c r="T35" s="47">
        <f t="shared" si="0"/>
        <v>1.36</v>
      </c>
      <c r="U35" s="47">
        <f t="shared" si="0"/>
        <v>1.3</v>
      </c>
      <c r="V35" s="47">
        <f t="shared" si="0"/>
        <v>1.24</v>
      </c>
      <c r="W35" s="47">
        <f t="shared" si="0"/>
        <v>1.19</v>
      </c>
      <c r="X35" s="47">
        <f t="shared" si="0"/>
        <v>1.05</v>
      </c>
      <c r="Y35" s="47">
        <f t="shared" si="0"/>
        <v>1.29</v>
      </c>
      <c r="Z35" s="47">
        <f t="shared" si="0"/>
        <v>2.17</v>
      </c>
      <c r="AA35" s="47">
        <f t="shared" si="0"/>
        <v>1.04</v>
      </c>
      <c r="AB35" s="47">
        <f t="shared" si="0"/>
        <v>1.03</v>
      </c>
      <c r="AC35" s="47">
        <f t="shared" si="0"/>
        <v>1.39</v>
      </c>
      <c r="AD35" s="47">
        <f t="shared" si="0"/>
        <v>1.23</v>
      </c>
      <c r="AE35" s="47">
        <f t="shared" si="0"/>
        <v>0.92</v>
      </c>
      <c r="AF35" s="47">
        <f t="shared" si="0"/>
        <v>1.05</v>
      </c>
      <c r="AG35" s="47">
        <f t="shared" si="0"/>
        <v>0</v>
      </c>
      <c r="AH35" s="47">
        <f t="shared" si="0"/>
        <v>0</v>
      </c>
      <c r="AI35" s="47">
        <f t="shared" ref="AI35" si="1">AI30</f>
        <v>0</v>
      </c>
    </row>
    <row r="36" spans="1:35" ht="11.25" customHeight="1" x14ac:dyDescent="0.25">
      <c r="A36" s="78"/>
      <c r="B36" s="3" t="s">
        <v>7</v>
      </c>
      <c r="C36" s="6">
        <f>COUNTIF(E36:AG36,"N")</f>
        <v>2</v>
      </c>
      <c r="D36" s="3" t="s">
        <v>16</v>
      </c>
      <c r="E36" s="4" t="s">
        <v>20</v>
      </c>
      <c r="F36" s="4" t="s">
        <v>20</v>
      </c>
      <c r="G36" s="4" t="s">
        <v>20</v>
      </c>
      <c r="H36" s="4" t="s">
        <v>20</v>
      </c>
      <c r="I36" s="4" t="s">
        <v>20</v>
      </c>
      <c r="J36" s="4" t="s">
        <v>20</v>
      </c>
      <c r="K36" s="4" t="s">
        <v>20</v>
      </c>
      <c r="L36" s="4" t="s">
        <v>20</v>
      </c>
      <c r="M36" s="4" t="s">
        <v>20</v>
      </c>
      <c r="N36" s="4" t="s">
        <v>20</v>
      </c>
      <c r="O36" s="4" t="s">
        <v>20</v>
      </c>
      <c r="P36" s="4" t="s">
        <v>20</v>
      </c>
      <c r="Q36" s="4" t="s">
        <v>46</v>
      </c>
      <c r="R36" s="4" t="s">
        <v>46</v>
      </c>
      <c r="S36" s="4" t="s">
        <v>20</v>
      </c>
      <c r="T36" s="4" t="s">
        <v>20</v>
      </c>
      <c r="U36" s="4" t="s">
        <v>20</v>
      </c>
      <c r="V36" s="4" t="s">
        <v>20</v>
      </c>
      <c r="W36" s="4" t="s">
        <v>45</v>
      </c>
      <c r="X36" s="4" t="s">
        <v>20</v>
      </c>
      <c r="Y36" s="4" t="s">
        <v>20</v>
      </c>
      <c r="Z36" s="4" t="s">
        <v>20</v>
      </c>
      <c r="AA36" s="4" t="s">
        <v>20</v>
      </c>
      <c r="AB36" s="4" t="s">
        <v>20</v>
      </c>
      <c r="AC36" s="4" t="s">
        <v>20</v>
      </c>
      <c r="AD36" s="4" t="s">
        <v>20</v>
      </c>
      <c r="AE36" s="4" t="s">
        <v>20</v>
      </c>
      <c r="AF36" s="4" t="s">
        <v>20</v>
      </c>
      <c r="AG36" s="4" t="s">
        <v>20</v>
      </c>
      <c r="AH36" s="4" t="s">
        <v>20</v>
      </c>
      <c r="AI36" s="4" t="s">
        <v>20</v>
      </c>
    </row>
    <row r="37" spans="1:35" ht="11.25" customHeight="1" x14ac:dyDescent="0.25">
      <c r="A37" s="79"/>
      <c r="B37" s="3" t="s">
        <v>6</v>
      </c>
      <c r="C37" s="6">
        <f>COUNTIF(E37:AI37,"Y")</f>
        <v>0</v>
      </c>
      <c r="D37" s="3" t="s">
        <v>17</v>
      </c>
      <c r="E37" s="4" t="s">
        <v>19</v>
      </c>
      <c r="F37" s="4" t="s">
        <v>19</v>
      </c>
      <c r="G37" s="4" t="s">
        <v>19</v>
      </c>
      <c r="H37" s="4" t="s">
        <v>19</v>
      </c>
      <c r="I37" s="4" t="s">
        <v>19</v>
      </c>
      <c r="J37" s="4" t="s">
        <v>19</v>
      </c>
      <c r="K37" s="4" t="s">
        <v>19</v>
      </c>
      <c r="L37" s="4" t="s">
        <v>19</v>
      </c>
      <c r="M37" s="4" t="s">
        <v>19</v>
      </c>
      <c r="N37" s="4" t="s">
        <v>19</v>
      </c>
      <c r="O37" s="4" t="s">
        <v>19</v>
      </c>
      <c r="P37" s="4" t="s">
        <v>19</v>
      </c>
      <c r="Q37" s="4" t="s">
        <v>19</v>
      </c>
      <c r="R37" s="4" t="s">
        <v>19</v>
      </c>
      <c r="S37" s="4" t="s">
        <v>19</v>
      </c>
      <c r="T37" s="4" t="s">
        <v>19</v>
      </c>
      <c r="U37" s="4" t="s">
        <v>46</v>
      </c>
      <c r="V37" s="4" t="s">
        <v>19</v>
      </c>
      <c r="W37" s="4" t="s">
        <v>19</v>
      </c>
      <c r="X37" s="4" t="s">
        <v>19</v>
      </c>
      <c r="Y37" s="4" t="s">
        <v>46</v>
      </c>
      <c r="Z37" s="4" t="s">
        <v>19</v>
      </c>
      <c r="AA37" s="4" t="s">
        <v>19</v>
      </c>
      <c r="AB37" s="4" t="s">
        <v>19</v>
      </c>
      <c r="AC37" s="4" t="s">
        <v>19</v>
      </c>
      <c r="AD37" s="4" t="s">
        <v>19</v>
      </c>
      <c r="AE37" s="4" t="s">
        <v>19</v>
      </c>
      <c r="AF37" s="4" t="s">
        <v>19</v>
      </c>
      <c r="AG37" s="4" t="s">
        <v>19</v>
      </c>
      <c r="AH37" s="4" t="s">
        <v>19</v>
      </c>
      <c r="AI37" s="4" t="s">
        <v>19</v>
      </c>
    </row>
    <row r="38" spans="1:35" ht="11.25" customHeight="1" x14ac:dyDescent="0.25"/>
    <row r="39" spans="1:35" ht="11.25" customHeight="1" x14ac:dyDescent="0.25">
      <c r="B39" s="45"/>
      <c r="D39" s="84" t="s">
        <v>74</v>
      </c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</row>
    <row r="40" spans="1:35" ht="11.25" customHeight="1" x14ac:dyDescent="0.25">
      <c r="B40" s="45"/>
      <c r="D40" s="74" t="s">
        <v>75</v>
      </c>
      <c r="F40" s="86" t="s">
        <v>76</v>
      </c>
      <c r="G40" s="83"/>
      <c r="H40" s="83"/>
      <c r="I40" s="83"/>
      <c r="J40" s="83"/>
      <c r="K40" s="83"/>
      <c r="L40" s="83"/>
    </row>
    <row r="41" spans="1:35" ht="11.25" customHeight="1" x14ac:dyDescent="0.25">
      <c r="D41" s="74" t="s">
        <v>77</v>
      </c>
    </row>
    <row r="42" spans="1:35" ht="11.25" customHeight="1" x14ac:dyDescent="0.25">
      <c r="C42" s="76" t="s">
        <v>63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  <row r="43" spans="1:35" ht="11.25" customHeight="1" x14ac:dyDescent="0.2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1:35" ht="11.25" customHeight="1" x14ac:dyDescent="0.25">
      <c r="C44" s="10" t="s">
        <v>22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35" ht="11.25" customHeight="1" x14ac:dyDescent="0.25"/>
    <row r="46" spans="1:35" ht="11.25" customHeight="1" x14ac:dyDescent="0.25"/>
    <row r="47" spans="1:35" x14ac:dyDescent="0.25">
      <c r="W47" t="s">
        <v>44</v>
      </c>
    </row>
  </sheetData>
  <mergeCells count="6">
    <mergeCell ref="A6:AI6"/>
    <mergeCell ref="C42:Q43"/>
    <mergeCell ref="A29:A33"/>
    <mergeCell ref="A34:A37"/>
    <mergeCell ref="D39:AF39"/>
    <mergeCell ref="F40:L40"/>
  </mergeCells>
  <pageMargins left="0.25" right="0.25" top="0.75" bottom="0.75" header="0.3" footer="0.3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49"/>
  <sheetViews>
    <sheetView tabSelected="1" topLeftCell="C16" zoomScale="170" zoomScaleNormal="170" workbookViewId="0">
      <selection activeCell="F39" sqref="F39:Z39"/>
    </sheetView>
  </sheetViews>
  <sheetFormatPr defaultRowHeight="15" x14ac:dyDescent="0.25"/>
  <cols>
    <col min="1" max="1" width="7.7109375" customWidth="1"/>
    <col min="2" max="2" width="11.42578125" customWidth="1"/>
    <col min="3" max="3" width="5.140625" customWidth="1"/>
    <col min="4" max="4" width="16.28515625" bestFit="1" customWidth="1"/>
    <col min="5" max="6" width="3.140625" customWidth="1"/>
    <col min="7" max="7" width="3.7109375" customWidth="1"/>
    <col min="8" max="35" width="3.140625" customWidth="1"/>
  </cols>
  <sheetData>
    <row r="1" spans="1:37" ht="11.25" customHeight="1" x14ac:dyDescent="0.25">
      <c r="B1" s="8"/>
      <c r="C1" s="8"/>
      <c r="D1" s="8"/>
      <c r="E1" s="8"/>
      <c r="F1" s="1"/>
      <c r="G1" s="1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"/>
      <c r="T1" s="1"/>
      <c r="U1" s="1"/>
      <c r="V1" s="1"/>
      <c r="W1" s="1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7" ht="14.25" customHeight="1" x14ac:dyDescent="0.25">
      <c r="B2" s="13" t="s">
        <v>33</v>
      </c>
      <c r="C2" s="13"/>
      <c r="D2" s="13"/>
      <c r="E2" s="13"/>
      <c r="F2" s="12"/>
      <c r="G2" s="12"/>
      <c r="H2" s="9"/>
      <c r="I2" s="9"/>
      <c r="J2" s="9"/>
      <c r="K2" s="9"/>
      <c r="L2" s="9"/>
      <c r="M2" s="9"/>
      <c r="N2" s="9"/>
      <c r="O2" s="9"/>
      <c r="P2" s="12" t="s">
        <v>23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9"/>
      <c r="AG2" s="9"/>
      <c r="AH2" s="9"/>
      <c r="AI2" s="9"/>
    </row>
    <row r="3" spans="1:37" ht="15" customHeight="1" x14ac:dyDescent="0.25">
      <c r="B3" s="13" t="s">
        <v>34</v>
      </c>
      <c r="C3" s="13"/>
      <c r="D3" s="12"/>
      <c r="E3" s="12"/>
      <c r="F3" s="12"/>
      <c r="G3" s="12"/>
      <c r="H3" s="9"/>
      <c r="I3" s="9"/>
      <c r="J3" s="9"/>
      <c r="K3" s="9"/>
      <c r="L3" s="9"/>
      <c r="M3" s="9"/>
      <c r="N3" s="9"/>
      <c r="O3" s="9"/>
      <c r="P3" s="12" t="s">
        <v>26</v>
      </c>
      <c r="Q3" s="12"/>
      <c r="R3" s="12"/>
      <c r="S3" s="12"/>
      <c r="T3" s="12"/>
      <c r="U3" s="12"/>
      <c r="V3" s="12"/>
      <c r="W3" s="12"/>
      <c r="X3" s="12"/>
      <c r="Y3" s="14"/>
      <c r="Z3" s="12"/>
      <c r="AA3" s="12"/>
      <c r="AB3" s="12"/>
      <c r="AC3" s="12"/>
      <c r="AD3" s="9"/>
      <c r="AE3" s="9"/>
      <c r="AF3" s="1"/>
      <c r="AG3" s="1"/>
      <c r="AH3" s="1"/>
      <c r="AI3" s="1"/>
    </row>
    <row r="4" spans="1:37" ht="13.5" customHeight="1" x14ac:dyDescent="0.25">
      <c r="B4" s="13" t="s">
        <v>21</v>
      </c>
      <c r="C4" s="13"/>
      <c r="D4" s="13"/>
      <c r="E4" s="13"/>
      <c r="F4" s="13"/>
      <c r="G4" s="13"/>
      <c r="H4" s="15"/>
      <c r="I4" s="15"/>
      <c r="J4" s="15"/>
      <c r="K4" s="15"/>
      <c r="L4" s="15"/>
      <c r="M4" s="15"/>
      <c r="N4" s="15"/>
      <c r="O4" s="16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18"/>
      <c r="AB4" s="18"/>
      <c r="AC4" s="17"/>
      <c r="AD4" s="16"/>
      <c r="AE4" s="16"/>
      <c r="AG4" s="1"/>
      <c r="AH4" s="1"/>
      <c r="AI4" s="1"/>
    </row>
    <row r="5" spans="1:37" ht="11.25" customHeight="1" x14ac:dyDescent="0.25">
      <c r="B5" s="10"/>
      <c r="C5" s="10"/>
      <c r="D5" s="10"/>
      <c r="E5" s="10"/>
      <c r="F5" s="10"/>
      <c r="G5" s="10"/>
      <c r="H5" s="9"/>
      <c r="AG5" s="1"/>
      <c r="AH5" s="1"/>
      <c r="AI5" s="1"/>
    </row>
    <row r="6" spans="1:37" ht="15" customHeight="1" x14ac:dyDescent="0.25">
      <c r="A6" s="87" t="s">
        <v>69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</row>
    <row r="7" spans="1:37" ht="13.5" customHeight="1" x14ac:dyDescent="0.25">
      <c r="B7" s="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7" ht="11.25" customHeight="1" x14ac:dyDescent="0.25">
      <c r="B8" s="11"/>
    </row>
    <row r="9" spans="1:37" ht="11.25" customHeight="1" x14ac:dyDescent="0.25">
      <c r="AG9" s="1"/>
      <c r="AH9" s="1"/>
      <c r="AI9" s="1"/>
    </row>
    <row r="10" spans="1:37" ht="11.25" customHeight="1" x14ac:dyDescent="0.25"/>
    <row r="11" spans="1:37" ht="11.25" customHeight="1" x14ac:dyDescent="0.25"/>
    <row r="12" spans="1:37" ht="11.25" customHeight="1" x14ac:dyDescent="0.25"/>
    <row r="13" spans="1:37" ht="11.25" customHeight="1" x14ac:dyDescent="0.25"/>
    <row r="14" spans="1:37" ht="11.25" customHeight="1" x14ac:dyDescent="0.25"/>
    <row r="15" spans="1:37" ht="11.25" customHeight="1" x14ac:dyDescent="0.25"/>
    <row r="16" spans="1:37" ht="11.25" customHeight="1" x14ac:dyDescent="0.25"/>
    <row r="17" spans="1:36" ht="11.25" customHeight="1" x14ac:dyDescent="0.25"/>
    <row r="18" spans="1:36" ht="11.25" customHeight="1" x14ac:dyDescent="0.25"/>
    <row r="19" spans="1:36" ht="11.25" customHeight="1" x14ac:dyDescent="0.25"/>
    <row r="20" spans="1:36" ht="11.25" customHeight="1" x14ac:dyDescent="0.25"/>
    <row r="21" spans="1:36" ht="11.25" customHeight="1" x14ac:dyDescent="0.25"/>
    <row r="22" spans="1:36" ht="11.25" customHeight="1" x14ac:dyDescent="0.25"/>
    <row r="23" spans="1:36" ht="11.25" customHeight="1" x14ac:dyDescent="0.25"/>
    <row r="24" spans="1:36" ht="11.25" customHeight="1" x14ac:dyDescent="0.25"/>
    <row r="25" spans="1:36" ht="11.25" customHeight="1" x14ac:dyDescent="0.25"/>
    <row r="26" spans="1:36" ht="11.25" customHeight="1" x14ac:dyDescent="0.25"/>
    <row r="27" spans="1:36" ht="11.25" customHeight="1" x14ac:dyDescent="0.25">
      <c r="A27" s="3"/>
      <c r="B27" s="3" t="s">
        <v>0</v>
      </c>
      <c r="C27" s="3"/>
      <c r="D27" s="3" t="s">
        <v>1</v>
      </c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4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</row>
    <row r="28" spans="1:36" ht="11.25" customHeight="1" x14ac:dyDescent="0.25">
      <c r="A28" s="3"/>
      <c r="B28" s="5"/>
      <c r="C28" s="5"/>
      <c r="D28" s="3" t="s">
        <v>8</v>
      </c>
      <c r="E28" s="4">
        <v>60</v>
      </c>
      <c r="F28" s="4">
        <v>60</v>
      </c>
      <c r="G28" s="4">
        <v>60</v>
      </c>
      <c r="H28" s="4">
        <v>60</v>
      </c>
      <c r="I28" s="4">
        <v>60</v>
      </c>
      <c r="J28" s="4">
        <v>60</v>
      </c>
      <c r="K28" s="4">
        <v>60</v>
      </c>
      <c r="L28" s="4">
        <v>60</v>
      </c>
      <c r="M28" s="4">
        <v>60</v>
      </c>
      <c r="N28" s="4">
        <v>60</v>
      </c>
      <c r="O28" s="4">
        <v>60</v>
      </c>
      <c r="P28" s="4">
        <v>60</v>
      </c>
      <c r="Q28" s="4">
        <v>60</v>
      </c>
      <c r="R28" s="4">
        <v>60</v>
      </c>
      <c r="S28" s="4">
        <v>60</v>
      </c>
      <c r="T28" s="4">
        <v>60</v>
      </c>
      <c r="U28" s="4">
        <v>60</v>
      </c>
      <c r="V28" s="4">
        <v>60</v>
      </c>
      <c r="W28" s="4">
        <v>60</v>
      </c>
      <c r="X28" s="4">
        <v>60</v>
      </c>
      <c r="Y28" s="4">
        <v>60</v>
      </c>
      <c r="Z28" s="4">
        <v>60</v>
      </c>
      <c r="AA28" s="50">
        <v>60</v>
      </c>
      <c r="AB28" s="50">
        <v>60</v>
      </c>
      <c r="AC28" s="4">
        <v>60</v>
      </c>
      <c r="AD28" s="4">
        <v>60</v>
      </c>
      <c r="AE28" s="4">
        <v>60</v>
      </c>
      <c r="AF28" s="4">
        <v>60</v>
      </c>
      <c r="AG28" s="4">
        <v>60</v>
      </c>
      <c r="AH28" s="4">
        <v>60</v>
      </c>
      <c r="AI28" s="4">
        <v>60</v>
      </c>
    </row>
    <row r="29" spans="1:36" ht="11.25" customHeight="1" x14ac:dyDescent="0.25">
      <c r="A29" s="77" t="s">
        <v>18</v>
      </c>
      <c r="B29" s="3" t="s">
        <v>2</v>
      </c>
      <c r="C29" s="6">
        <f>MAX(E29:AI29)</f>
        <v>133.9</v>
      </c>
      <c r="D29" s="3" t="s">
        <v>9</v>
      </c>
      <c r="E29" s="4">
        <v>13.7</v>
      </c>
      <c r="F29" s="4">
        <v>9.4</v>
      </c>
      <c r="G29" s="4">
        <v>6.6</v>
      </c>
      <c r="H29" s="4">
        <v>6.6</v>
      </c>
      <c r="I29" s="4">
        <v>7.3</v>
      </c>
      <c r="J29" s="4">
        <v>5.2</v>
      </c>
      <c r="K29" s="4">
        <v>6</v>
      </c>
      <c r="L29" s="4">
        <v>4.4000000000000004</v>
      </c>
      <c r="M29" s="4">
        <v>12.2</v>
      </c>
      <c r="N29" s="50">
        <v>34.6</v>
      </c>
      <c r="O29" s="50">
        <v>5.8</v>
      </c>
      <c r="P29" s="50">
        <v>5.3</v>
      </c>
      <c r="Q29" s="50">
        <v>0</v>
      </c>
      <c r="R29" s="50">
        <v>5.6</v>
      </c>
      <c r="S29" s="50">
        <v>7.2</v>
      </c>
      <c r="T29" s="50">
        <v>9.1999999999999993</v>
      </c>
      <c r="U29" s="50">
        <v>17.3</v>
      </c>
      <c r="V29" s="50">
        <v>14.8</v>
      </c>
      <c r="W29" s="50">
        <v>7.8</v>
      </c>
      <c r="X29" s="50">
        <v>5.6</v>
      </c>
      <c r="Y29" s="50">
        <v>6.1</v>
      </c>
      <c r="Z29" s="50">
        <v>17.8</v>
      </c>
      <c r="AA29" s="50">
        <v>12.4</v>
      </c>
      <c r="AB29" s="50">
        <v>133.9</v>
      </c>
      <c r="AC29" s="50">
        <v>5.8</v>
      </c>
      <c r="AD29" s="50">
        <v>4.9000000000000004</v>
      </c>
      <c r="AE29" s="50">
        <v>8.4</v>
      </c>
      <c r="AF29" s="50">
        <v>7.1</v>
      </c>
      <c r="AG29" s="50">
        <v>0</v>
      </c>
      <c r="AH29" s="4">
        <v>0</v>
      </c>
      <c r="AI29" s="4">
        <v>0</v>
      </c>
    </row>
    <row r="30" spans="1:36" ht="11.25" customHeight="1" x14ac:dyDescent="0.25">
      <c r="A30" s="78"/>
      <c r="B30" s="3" t="s">
        <v>3</v>
      </c>
      <c r="C30" s="6">
        <f>AVERAGE(E30:AI30)</f>
        <v>3.705806451612903</v>
      </c>
      <c r="D30" s="3" t="s">
        <v>10</v>
      </c>
      <c r="E30" s="47">
        <v>4.2699999999999996</v>
      </c>
      <c r="F30" s="47">
        <v>4.0599999999999996</v>
      </c>
      <c r="G30" s="47">
        <v>4.33</v>
      </c>
      <c r="H30" s="47">
        <v>4.0199999999999996</v>
      </c>
      <c r="I30" s="47">
        <v>4.09</v>
      </c>
      <c r="J30" s="47">
        <v>2.23</v>
      </c>
      <c r="K30" s="47">
        <v>3.9</v>
      </c>
      <c r="L30" s="47">
        <v>1.91</v>
      </c>
      <c r="M30" s="47">
        <v>4.7699999999999996</v>
      </c>
      <c r="N30" s="48">
        <v>5.43</v>
      </c>
      <c r="O30" s="48">
        <v>4.1100000000000003</v>
      </c>
      <c r="P30" s="48">
        <v>2.52</v>
      </c>
      <c r="Q30" s="48">
        <v>0.04</v>
      </c>
      <c r="R30" s="48">
        <v>1.69</v>
      </c>
      <c r="S30" s="48">
        <v>4.7300000000000004</v>
      </c>
      <c r="T30" s="48">
        <v>4.1500000000000004</v>
      </c>
      <c r="U30" s="48">
        <v>5.0599999999999996</v>
      </c>
      <c r="V30" s="50">
        <v>4.97</v>
      </c>
      <c r="W30" s="48">
        <v>4.71</v>
      </c>
      <c r="X30" s="48">
        <v>4.24</v>
      </c>
      <c r="Y30" s="48">
        <v>4.24</v>
      </c>
      <c r="Z30" s="48">
        <v>5.01</v>
      </c>
      <c r="AA30" s="48">
        <v>4.17</v>
      </c>
      <c r="AB30" s="48">
        <v>10.67</v>
      </c>
      <c r="AC30" s="48">
        <v>3.3</v>
      </c>
      <c r="AD30" s="48">
        <v>3.7</v>
      </c>
      <c r="AE30" s="48">
        <v>4.1900000000000004</v>
      </c>
      <c r="AF30" s="48">
        <v>4.37</v>
      </c>
      <c r="AG30" s="48">
        <v>0</v>
      </c>
      <c r="AH30" s="47">
        <v>0</v>
      </c>
      <c r="AI30" s="47">
        <v>0</v>
      </c>
      <c r="AJ30" s="22"/>
    </row>
    <row r="31" spans="1:36" ht="11.25" customHeight="1" x14ac:dyDescent="0.25">
      <c r="A31" s="78"/>
      <c r="B31" s="3" t="s">
        <v>4</v>
      </c>
      <c r="C31" s="6">
        <f>MIN(E31:AI31)</f>
        <v>0</v>
      </c>
      <c r="D31" s="3" t="s">
        <v>11</v>
      </c>
      <c r="E31" s="4">
        <v>0.8</v>
      </c>
      <c r="F31" s="4">
        <v>1.2</v>
      </c>
      <c r="G31" s="4">
        <v>2.7</v>
      </c>
      <c r="H31" s="4">
        <v>1.1000000000000001</v>
      </c>
      <c r="I31" s="4">
        <v>2.9</v>
      </c>
      <c r="J31" s="4">
        <v>0</v>
      </c>
      <c r="K31" s="4">
        <v>2</v>
      </c>
      <c r="L31" s="4">
        <v>0</v>
      </c>
      <c r="M31" s="4">
        <v>1.9</v>
      </c>
      <c r="N31" s="50">
        <v>1.2</v>
      </c>
      <c r="O31" s="50">
        <v>1.8</v>
      </c>
      <c r="P31" s="50">
        <v>0</v>
      </c>
      <c r="Q31" s="50">
        <v>0</v>
      </c>
      <c r="R31" s="50">
        <v>0</v>
      </c>
      <c r="S31" s="50">
        <v>2.1</v>
      </c>
      <c r="T31" s="50">
        <v>1.2</v>
      </c>
      <c r="U31" s="50">
        <v>0.4</v>
      </c>
      <c r="V31" s="48">
        <v>2.9</v>
      </c>
      <c r="W31" s="50">
        <v>2.4</v>
      </c>
      <c r="X31" s="50">
        <v>2.2999999999999998</v>
      </c>
      <c r="Y31" s="50">
        <v>1.6</v>
      </c>
      <c r="Z31" s="50">
        <v>0.4</v>
      </c>
      <c r="AA31" s="50">
        <v>0.2</v>
      </c>
      <c r="AB31" s="50">
        <v>2.5</v>
      </c>
      <c r="AC31" s="50">
        <v>0.6</v>
      </c>
      <c r="AD31" s="50">
        <v>1.6</v>
      </c>
      <c r="AE31" s="50">
        <v>2.7</v>
      </c>
      <c r="AF31" s="50">
        <v>3.1</v>
      </c>
      <c r="AG31" s="50">
        <v>0</v>
      </c>
      <c r="AH31" s="4">
        <v>0</v>
      </c>
      <c r="AI31" s="4">
        <v>0</v>
      </c>
    </row>
    <row r="32" spans="1:36" ht="11.25" customHeight="1" x14ac:dyDescent="0.25">
      <c r="A32" s="78"/>
      <c r="B32" s="3" t="s">
        <v>5</v>
      </c>
      <c r="C32" s="6">
        <f>SUM(E32:AI32)</f>
        <v>0</v>
      </c>
      <c r="D32" s="3" t="s">
        <v>12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4">
        <v>0</v>
      </c>
      <c r="AI32" s="4">
        <v>0</v>
      </c>
    </row>
    <row r="33" spans="1:36" ht="11.25" customHeight="1" x14ac:dyDescent="0.25">
      <c r="A33" s="79"/>
      <c r="B33" s="3" t="s">
        <v>6</v>
      </c>
      <c r="C33" s="6">
        <f>SUM(E33:AI33)</f>
        <v>0</v>
      </c>
      <c r="D33" s="3" t="s">
        <v>13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4">
        <v>0</v>
      </c>
      <c r="AI33" s="4">
        <v>0</v>
      </c>
    </row>
    <row r="34" spans="1:36" ht="11.25" customHeight="1" x14ac:dyDescent="0.25">
      <c r="A34" s="77" t="s">
        <v>15</v>
      </c>
      <c r="B34" s="5"/>
      <c r="C34" s="7"/>
      <c r="D34" s="3" t="s">
        <v>14</v>
      </c>
      <c r="E34" s="4">
        <v>10</v>
      </c>
      <c r="F34" s="4">
        <v>10</v>
      </c>
      <c r="G34" s="4">
        <v>10</v>
      </c>
      <c r="H34" s="4">
        <v>10</v>
      </c>
      <c r="I34" s="4">
        <v>10</v>
      </c>
      <c r="J34" s="4">
        <v>10</v>
      </c>
      <c r="K34" s="4">
        <v>10</v>
      </c>
      <c r="L34" s="4">
        <v>10</v>
      </c>
      <c r="M34" s="4">
        <v>10</v>
      </c>
      <c r="N34" s="50">
        <v>10</v>
      </c>
      <c r="O34" s="50">
        <v>10</v>
      </c>
      <c r="P34" s="50">
        <v>10</v>
      </c>
      <c r="Q34" s="50">
        <v>10</v>
      </c>
      <c r="R34" s="50">
        <v>10</v>
      </c>
      <c r="S34" s="50">
        <v>10</v>
      </c>
      <c r="T34" s="50">
        <v>10</v>
      </c>
      <c r="U34" s="50">
        <v>10</v>
      </c>
      <c r="V34" s="50">
        <v>10</v>
      </c>
      <c r="W34" s="50">
        <v>10</v>
      </c>
      <c r="X34" s="50">
        <v>10</v>
      </c>
      <c r="Y34" s="50">
        <v>10</v>
      </c>
      <c r="Z34" s="50">
        <v>10</v>
      </c>
      <c r="AA34" s="50">
        <v>10</v>
      </c>
      <c r="AB34" s="50">
        <v>10</v>
      </c>
      <c r="AC34" s="50">
        <v>10</v>
      </c>
      <c r="AD34" s="50">
        <v>10</v>
      </c>
      <c r="AE34" s="50">
        <v>10</v>
      </c>
      <c r="AF34" s="50">
        <v>10</v>
      </c>
      <c r="AG34" s="50">
        <v>10</v>
      </c>
      <c r="AH34" s="4">
        <v>10</v>
      </c>
      <c r="AI34" s="4">
        <v>10</v>
      </c>
    </row>
    <row r="35" spans="1:36" ht="11.25" customHeight="1" x14ac:dyDescent="0.25">
      <c r="A35" s="78"/>
      <c r="B35" s="3" t="s">
        <v>2</v>
      </c>
      <c r="C35" s="6">
        <f>MAX(E35:AI35)</f>
        <v>10.67</v>
      </c>
      <c r="D35" s="3" t="s">
        <v>15</v>
      </c>
      <c r="E35" s="47">
        <f>E30</f>
        <v>4.2699999999999996</v>
      </c>
      <c r="F35" s="47">
        <f t="shared" ref="F35:AH35" si="0">F30</f>
        <v>4.0599999999999996</v>
      </c>
      <c r="G35" s="47">
        <f t="shared" si="0"/>
        <v>4.33</v>
      </c>
      <c r="H35" s="47">
        <f t="shared" si="0"/>
        <v>4.0199999999999996</v>
      </c>
      <c r="I35" s="47">
        <f t="shared" si="0"/>
        <v>4.09</v>
      </c>
      <c r="J35" s="47">
        <f t="shared" si="0"/>
        <v>2.23</v>
      </c>
      <c r="K35" s="47">
        <f t="shared" si="0"/>
        <v>3.9</v>
      </c>
      <c r="L35" s="47">
        <f t="shared" si="0"/>
        <v>1.91</v>
      </c>
      <c r="M35" s="47">
        <f t="shared" si="0"/>
        <v>4.7699999999999996</v>
      </c>
      <c r="N35" s="48">
        <f t="shared" si="0"/>
        <v>5.43</v>
      </c>
      <c r="O35" s="48">
        <v>0</v>
      </c>
      <c r="P35" s="48">
        <f t="shared" si="0"/>
        <v>2.52</v>
      </c>
      <c r="Q35" s="48">
        <f t="shared" si="0"/>
        <v>0.04</v>
      </c>
      <c r="R35" s="48">
        <f t="shared" si="0"/>
        <v>1.69</v>
      </c>
      <c r="S35" s="48">
        <f t="shared" si="0"/>
        <v>4.7300000000000004</v>
      </c>
      <c r="T35" s="48">
        <f t="shared" si="0"/>
        <v>4.1500000000000004</v>
      </c>
      <c r="U35" s="48">
        <f t="shared" si="0"/>
        <v>5.0599999999999996</v>
      </c>
      <c r="V35" s="48">
        <f t="shared" si="0"/>
        <v>4.97</v>
      </c>
      <c r="W35" s="48">
        <f t="shared" si="0"/>
        <v>4.71</v>
      </c>
      <c r="X35" s="48">
        <f t="shared" si="0"/>
        <v>4.24</v>
      </c>
      <c r="Y35" s="48">
        <f t="shared" si="0"/>
        <v>4.24</v>
      </c>
      <c r="Z35" s="48">
        <f t="shared" si="0"/>
        <v>5.01</v>
      </c>
      <c r="AA35" s="48">
        <f t="shared" si="0"/>
        <v>4.17</v>
      </c>
      <c r="AB35" s="48">
        <f t="shared" si="0"/>
        <v>10.67</v>
      </c>
      <c r="AC35" s="48">
        <f t="shared" si="0"/>
        <v>3.3</v>
      </c>
      <c r="AD35" s="48">
        <f t="shared" si="0"/>
        <v>3.7</v>
      </c>
      <c r="AE35" s="48">
        <f t="shared" si="0"/>
        <v>4.1900000000000004</v>
      </c>
      <c r="AF35" s="48">
        <f t="shared" si="0"/>
        <v>4.37</v>
      </c>
      <c r="AG35" s="48">
        <f t="shared" si="0"/>
        <v>0</v>
      </c>
      <c r="AH35" s="47">
        <f t="shared" si="0"/>
        <v>0</v>
      </c>
      <c r="AI35" s="47">
        <v>0</v>
      </c>
    </row>
    <row r="36" spans="1:36" ht="11.25" customHeight="1" x14ac:dyDescent="0.25">
      <c r="A36" s="78"/>
      <c r="B36" s="3" t="s">
        <v>7</v>
      </c>
      <c r="C36" s="6">
        <f>COUNTIF(E36:AI36,"N")</f>
        <v>2</v>
      </c>
      <c r="D36" s="3" t="s">
        <v>16</v>
      </c>
      <c r="E36" s="4" t="s">
        <v>20</v>
      </c>
      <c r="F36" s="4" t="s">
        <v>20</v>
      </c>
      <c r="G36" s="4" t="s">
        <v>20</v>
      </c>
      <c r="H36" s="4" t="s">
        <v>20</v>
      </c>
      <c r="I36" s="4" t="s">
        <v>20</v>
      </c>
      <c r="J36" s="4" t="s">
        <v>20</v>
      </c>
      <c r="K36" s="4" t="s">
        <v>20</v>
      </c>
      <c r="L36" s="4" t="s">
        <v>20</v>
      </c>
      <c r="M36" s="4" t="s">
        <v>20</v>
      </c>
      <c r="N36" s="50" t="s">
        <v>20</v>
      </c>
      <c r="O36" s="50" t="s">
        <v>20</v>
      </c>
      <c r="P36" s="50" t="s">
        <v>20</v>
      </c>
      <c r="Q36" s="50" t="s">
        <v>46</v>
      </c>
      <c r="R36" s="50" t="s">
        <v>46</v>
      </c>
      <c r="S36" s="50" t="s">
        <v>20</v>
      </c>
      <c r="T36" s="50" t="s">
        <v>20</v>
      </c>
      <c r="U36" s="50" t="s">
        <v>20</v>
      </c>
      <c r="V36" s="50" t="s">
        <v>20</v>
      </c>
      <c r="W36" s="50" t="s">
        <v>45</v>
      </c>
      <c r="X36" s="50" t="s">
        <v>20</v>
      </c>
      <c r="Y36" s="50" t="s">
        <v>20</v>
      </c>
      <c r="Z36" s="50" t="s">
        <v>20</v>
      </c>
      <c r="AA36" s="50" t="s">
        <v>20</v>
      </c>
      <c r="AB36" s="50" t="s">
        <v>45</v>
      </c>
      <c r="AC36" s="50" t="s">
        <v>20</v>
      </c>
      <c r="AD36" s="50" t="s">
        <v>20</v>
      </c>
      <c r="AE36" s="50" t="s">
        <v>20</v>
      </c>
      <c r="AF36" s="50" t="s">
        <v>20</v>
      </c>
      <c r="AG36" s="50" t="s">
        <v>20</v>
      </c>
      <c r="AH36" s="4" t="s">
        <v>20</v>
      </c>
      <c r="AI36" s="4" t="s">
        <v>20</v>
      </c>
    </row>
    <row r="37" spans="1:36" ht="11.25" customHeight="1" x14ac:dyDescent="0.25">
      <c r="A37" s="79"/>
      <c r="B37" s="3" t="s">
        <v>6</v>
      </c>
      <c r="C37" s="6">
        <f>COUNTIF(E37:AI37,"Y")</f>
        <v>1</v>
      </c>
      <c r="D37" s="3" t="s">
        <v>17</v>
      </c>
      <c r="E37" s="4" t="s">
        <v>19</v>
      </c>
      <c r="F37" s="4" t="s">
        <v>19</v>
      </c>
      <c r="G37" s="4" t="s">
        <v>19</v>
      </c>
      <c r="H37" s="4" t="s">
        <v>19</v>
      </c>
      <c r="I37" s="4" t="s">
        <v>19</v>
      </c>
      <c r="J37" s="4" t="s">
        <v>19</v>
      </c>
      <c r="K37" s="4" t="s">
        <v>19</v>
      </c>
      <c r="L37" s="4" t="s">
        <v>19</v>
      </c>
      <c r="M37" s="4" t="s">
        <v>19</v>
      </c>
      <c r="N37" s="4" t="s">
        <v>46</v>
      </c>
      <c r="O37" s="4" t="s">
        <v>19</v>
      </c>
      <c r="P37" s="4" t="s">
        <v>19</v>
      </c>
      <c r="Q37" s="4" t="s">
        <v>19</v>
      </c>
      <c r="R37" s="4" t="s">
        <v>19</v>
      </c>
      <c r="S37" s="4" t="s">
        <v>19</v>
      </c>
      <c r="T37" s="4" t="s">
        <v>19</v>
      </c>
      <c r="U37" s="4" t="s">
        <v>19</v>
      </c>
      <c r="V37" s="4" t="s">
        <v>19</v>
      </c>
      <c r="W37" s="4" t="s">
        <v>19</v>
      </c>
      <c r="X37" s="4" t="s">
        <v>19</v>
      </c>
      <c r="Y37" s="4" t="s">
        <v>19</v>
      </c>
      <c r="Z37" s="4" t="s">
        <v>46</v>
      </c>
      <c r="AA37" s="50" t="s">
        <v>46</v>
      </c>
      <c r="AB37" s="50" t="s">
        <v>45</v>
      </c>
      <c r="AC37" s="4" t="s">
        <v>19</v>
      </c>
      <c r="AD37" s="4" t="s">
        <v>19</v>
      </c>
      <c r="AE37" s="4" t="s">
        <v>19</v>
      </c>
      <c r="AF37" s="4" t="s">
        <v>19</v>
      </c>
      <c r="AG37" s="4" t="s">
        <v>19</v>
      </c>
      <c r="AH37" s="4" t="s">
        <v>19</v>
      </c>
      <c r="AI37" s="4" t="s">
        <v>19</v>
      </c>
    </row>
    <row r="38" spans="1:36" ht="11.25" customHeight="1" x14ac:dyDescent="0.25"/>
    <row r="39" spans="1:36" ht="11.25" customHeight="1" x14ac:dyDescent="0.25">
      <c r="B39" s="45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36" ht="11.25" customHeight="1" x14ac:dyDescent="0.25">
      <c r="B40" s="45"/>
      <c r="F40" s="84" t="s">
        <v>72</v>
      </c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</row>
    <row r="41" spans="1:36" ht="11.25" customHeight="1" x14ac:dyDescent="0.25">
      <c r="B41" s="45"/>
      <c r="F41" s="88" t="s">
        <v>82</v>
      </c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</row>
    <row r="42" spans="1:36" ht="11.25" customHeight="1" x14ac:dyDescent="0.25">
      <c r="B42" s="45"/>
      <c r="F42" s="86" t="s">
        <v>71</v>
      </c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</row>
    <row r="43" spans="1:36" ht="11.25" customHeight="1" x14ac:dyDescent="0.25">
      <c r="B43" s="45"/>
    </row>
    <row r="44" spans="1:36" ht="11.25" customHeight="1" x14ac:dyDescent="0.25"/>
    <row r="45" spans="1:36" ht="11.25" customHeight="1" x14ac:dyDescent="0.25">
      <c r="C45" s="76" t="s">
        <v>70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1:36" ht="11.25" customHeight="1" x14ac:dyDescent="0.25"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</row>
    <row r="47" spans="1:36" ht="11.25" customHeight="1" x14ac:dyDescent="0.25">
      <c r="C47" s="10" t="s">
        <v>22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36" ht="11.25" customHeight="1" x14ac:dyDescent="0.25"/>
    <row r="49" ht="11.25" customHeight="1" x14ac:dyDescent="0.25"/>
  </sheetData>
  <mergeCells count="8">
    <mergeCell ref="A6:AK6"/>
    <mergeCell ref="C45:Q46"/>
    <mergeCell ref="A29:A33"/>
    <mergeCell ref="A34:A37"/>
    <mergeCell ref="F40:AH40"/>
    <mergeCell ref="F39:Z39"/>
    <mergeCell ref="F42:AJ42"/>
    <mergeCell ref="F41:AB41"/>
  </mergeCells>
  <pageMargins left="0.25" right="0.25" top="0.75" bottom="0.75" header="0.3" footer="0.3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46"/>
  <sheetViews>
    <sheetView topLeftCell="B13" zoomScale="170" zoomScaleNormal="170" workbookViewId="0">
      <selection activeCell="Y29" sqref="Y29"/>
    </sheetView>
  </sheetViews>
  <sheetFormatPr defaultRowHeight="15" x14ac:dyDescent="0.25"/>
  <cols>
    <col min="1" max="1" width="7.7109375" customWidth="1"/>
    <col min="2" max="2" width="11.42578125" customWidth="1"/>
    <col min="3" max="3" width="5.140625" customWidth="1"/>
    <col min="4" max="4" width="16.28515625" bestFit="1" customWidth="1"/>
    <col min="5" max="5" width="4" customWidth="1"/>
    <col min="6" max="6" width="5" customWidth="1"/>
    <col min="7" max="11" width="3.140625" customWidth="1"/>
    <col min="12" max="12" width="3.85546875" bestFit="1" customWidth="1"/>
    <col min="13" max="14" width="3.140625" customWidth="1"/>
    <col min="15" max="15" width="4.28515625" customWidth="1"/>
    <col min="16" max="20" width="3.140625" customWidth="1"/>
    <col min="21" max="21" width="4.5703125" bestFit="1" customWidth="1"/>
    <col min="22" max="23" width="3.140625" customWidth="1"/>
    <col min="24" max="24" width="4.5703125" bestFit="1" customWidth="1"/>
    <col min="25" max="26" width="3.140625" customWidth="1"/>
    <col min="27" max="27" width="3.5703125" customWidth="1"/>
    <col min="28" max="29" width="3.140625" customWidth="1"/>
    <col min="30" max="30" width="4.140625" customWidth="1"/>
    <col min="31" max="31" width="3.85546875" customWidth="1"/>
    <col min="32" max="32" width="4.7109375" customWidth="1"/>
    <col min="33" max="33" width="3.140625" customWidth="1"/>
    <col min="34" max="35" width="4.5703125" bestFit="1" customWidth="1"/>
  </cols>
  <sheetData>
    <row r="1" spans="1:36" ht="11.25" customHeight="1" x14ac:dyDescent="0.25">
      <c r="B1" s="10"/>
      <c r="C1" s="10"/>
      <c r="D1" s="10"/>
      <c r="E1" s="10"/>
      <c r="F1" s="1"/>
      <c r="G1" s="1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"/>
      <c r="T1" s="1"/>
      <c r="U1" s="1"/>
      <c r="V1" s="1"/>
      <c r="W1" s="1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6" ht="14.25" customHeight="1" x14ac:dyDescent="0.25">
      <c r="B2" s="13" t="s">
        <v>33</v>
      </c>
      <c r="C2" s="13"/>
      <c r="D2" s="13"/>
      <c r="E2" s="13"/>
      <c r="F2" s="12"/>
      <c r="G2" s="12"/>
      <c r="H2" s="9"/>
      <c r="I2" s="9"/>
      <c r="J2" s="9"/>
      <c r="K2" s="9"/>
      <c r="L2" s="9"/>
      <c r="M2" s="9"/>
      <c r="N2" s="9"/>
      <c r="O2" s="9"/>
      <c r="P2" s="12" t="s">
        <v>23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9"/>
      <c r="AG2" s="9"/>
      <c r="AH2" s="9"/>
      <c r="AI2" s="9"/>
    </row>
    <row r="3" spans="1:36" ht="15" customHeight="1" x14ac:dyDescent="0.25">
      <c r="B3" s="13" t="s">
        <v>34</v>
      </c>
      <c r="C3" s="13"/>
      <c r="D3" s="12"/>
      <c r="E3" s="12"/>
      <c r="F3" s="12"/>
      <c r="G3" s="12"/>
      <c r="H3" s="9"/>
      <c r="I3" s="9"/>
      <c r="J3" s="9"/>
      <c r="K3" s="9"/>
      <c r="L3" s="9"/>
      <c r="M3" s="9"/>
      <c r="N3" s="9"/>
      <c r="O3" s="9"/>
      <c r="P3" s="12" t="s">
        <v>28</v>
      </c>
      <c r="Q3" s="12"/>
      <c r="R3" s="12"/>
      <c r="S3" s="12"/>
      <c r="T3" s="12"/>
      <c r="U3" s="12"/>
      <c r="V3" s="12"/>
      <c r="W3" s="12"/>
      <c r="X3" s="12"/>
      <c r="Y3" s="14"/>
      <c r="Z3" s="12"/>
      <c r="AA3" s="12"/>
      <c r="AB3" s="12"/>
      <c r="AC3" s="12"/>
      <c r="AD3" s="9"/>
      <c r="AE3" s="9"/>
      <c r="AF3" s="1"/>
      <c r="AG3" s="1"/>
      <c r="AH3" s="1"/>
      <c r="AI3" s="1"/>
    </row>
    <row r="4" spans="1:36" ht="12" customHeight="1" x14ac:dyDescent="0.25">
      <c r="B4" s="13" t="s">
        <v>21</v>
      </c>
      <c r="C4" s="13"/>
      <c r="D4" s="13"/>
      <c r="E4" s="13"/>
      <c r="F4" s="13"/>
      <c r="G4" s="13"/>
      <c r="H4" s="15"/>
      <c r="I4" s="15"/>
      <c r="J4" s="15"/>
      <c r="K4" s="15"/>
      <c r="L4" s="15"/>
      <c r="M4" s="15"/>
      <c r="N4" s="15"/>
      <c r="O4" s="16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18"/>
      <c r="AB4" s="18"/>
      <c r="AC4" s="17"/>
      <c r="AD4" s="16"/>
      <c r="AE4" s="16"/>
      <c r="AG4" s="1"/>
      <c r="AH4" s="1"/>
      <c r="AI4" s="1"/>
    </row>
    <row r="5" spans="1:36" ht="11.25" customHeight="1" x14ac:dyDescent="0.25">
      <c r="B5" s="10"/>
      <c r="C5" s="10"/>
      <c r="D5" s="10"/>
      <c r="E5" s="10"/>
      <c r="F5" s="10"/>
      <c r="G5" s="10"/>
      <c r="H5" s="9"/>
      <c r="AG5" s="1"/>
      <c r="AH5" s="1"/>
      <c r="AI5" s="1"/>
    </row>
    <row r="6" spans="1:36" ht="15" customHeight="1" x14ac:dyDescent="0.25">
      <c r="A6" s="75" t="s">
        <v>65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</row>
    <row r="7" spans="1:36" ht="13.5" customHeight="1" x14ac:dyDescent="0.25">
      <c r="B7" s="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6" ht="11.25" customHeight="1" x14ac:dyDescent="0.25">
      <c r="B8" s="11"/>
    </row>
    <row r="9" spans="1:36" ht="11.25" customHeight="1" x14ac:dyDescent="0.25">
      <c r="AG9" s="1"/>
      <c r="AH9" s="1"/>
      <c r="AI9" s="1"/>
    </row>
    <row r="10" spans="1:36" ht="11.25" customHeight="1" x14ac:dyDescent="0.25"/>
    <row r="11" spans="1:36" ht="11.25" customHeight="1" x14ac:dyDescent="0.25"/>
    <row r="12" spans="1:36" ht="11.25" customHeight="1" x14ac:dyDescent="0.25"/>
    <row r="13" spans="1:36" ht="11.25" customHeight="1" x14ac:dyDescent="0.25"/>
    <row r="14" spans="1:36" ht="11.25" customHeight="1" x14ac:dyDescent="0.25"/>
    <row r="15" spans="1:36" ht="11.25" customHeight="1" x14ac:dyDescent="0.25"/>
    <row r="16" spans="1:36" ht="11.25" customHeight="1" x14ac:dyDescent="0.25"/>
    <row r="17" spans="1:36" ht="11.25" customHeight="1" x14ac:dyDescent="0.25"/>
    <row r="18" spans="1:36" ht="11.25" customHeight="1" x14ac:dyDescent="0.25"/>
    <row r="19" spans="1:36" ht="11.25" customHeight="1" x14ac:dyDescent="0.25"/>
    <row r="20" spans="1:36" ht="11.25" customHeight="1" x14ac:dyDescent="0.25"/>
    <row r="21" spans="1:36" ht="11.25" customHeight="1" x14ac:dyDescent="0.25"/>
    <row r="22" spans="1:36" ht="11.25" customHeight="1" x14ac:dyDescent="0.25"/>
    <row r="23" spans="1:36" ht="11.25" customHeight="1" x14ac:dyDescent="0.25"/>
    <row r="24" spans="1:36" ht="11.25" customHeight="1" x14ac:dyDescent="0.25"/>
    <row r="25" spans="1:36" ht="11.25" customHeight="1" x14ac:dyDescent="0.25"/>
    <row r="26" spans="1:36" ht="11.25" customHeight="1" x14ac:dyDescent="0.25"/>
    <row r="27" spans="1:36" ht="11.25" customHeight="1" x14ac:dyDescent="0.25">
      <c r="A27" s="3"/>
      <c r="B27" s="3" t="s">
        <v>0</v>
      </c>
      <c r="C27" s="3"/>
      <c r="D27" s="3" t="s">
        <v>1</v>
      </c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4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</row>
    <row r="28" spans="1:36" ht="11.25" customHeight="1" x14ac:dyDescent="0.25">
      <c r="A28" s="3"/>
      <c r="B28" s="5"/>
      <c r="C28" s="5"/>
      <c r="D28" s="3" t="s">
        <v>8</v>
      </c>
      <c r="E28" s="4">
        <v>200</v>
      </c>
      <c r="F28" s="4">
        <v>200</v>
      </c>
      <c r="G28" s="4">
        <v>200</v>
      </c>
      <c r="H28" s="4">
        <v>200</v>
      </c>
      <c r="I28" s="4">
        <v>200</v>
      </c>
      <c r="J28" s="4">
        <v>200</v>
      </c>
      <c r="K28" s="4">
        <v>200</v>
      </c>
      <c r="L28" s="4">
        <v>200</v>
      </c>
      <c r="M28" s="4">
        <v>200</v>
      </c>
      <c r="N28" s="4">
        <v>200</v>
      </c>
      <c r="O28" s="4">
        <v>200</v>
      </c>
      <c r="P28" s="4">
        <v>200</v>
      </c>
      <c r="Q28" s="4">
        <v>200</v>
      </c>
      <c r="R28" s="4">
        <v>200</v>
      </c>
      <c r="S28" s="4">
        <v>200</v>
      </c>
      <c r="T28" s="4">
        <v>200</v>
      </c>
      <c r="U28" s="4">
        <v>200</v>
      </c>
      <c r="V28" s="4">
        <v>200</v>
      </c>
      <c r="W28" s="4">
        <v>200</v>
      </c>
      <c r="X28" s="4">
        <v>200</v>
      </c>
      <c r="Y28" s="4">
        <v>200</v>
      </c>
      <c r="Z28" s="4">
        <v>200</v>
      </c>
      <c r="AA28" s="4">
        <v>200</v>
      </c>
      <c r="AB28" s="4">
        <v>200</v>
      </c>
      <c r="AC28" s="4">
        <v>200</v>
      </c>
      <c r="AD28" s="4">
        <v>200</v>
      </c>
      <c r="AE28" s="4">
        <v>200</v>
      </c>
      <c r="AF28" s="4">
        <v>200</v>
      </c>
      <c r="AG28" s="4">
        <v>200</v>
      </c>
      <c r="AH28" s="4">
        <v>200</v>
      </c>
      <c r="AI28" s="4">
        <v>200</v>
      </c>
    </row>
    <row r="29" spans="1:36" ht="11.25" customHeight="1" x14ac:dyDescent="0.25">
      <c r="A29" s="77" t="s">
        <v>18</v>
      </c>
      <c r="B29" s="3" t="s">
        <v>2</v>
      </c>
      <c r="C29" s="6">
        <f>MAX(E29:AI29)</f>
        <v>148.80000000000001</v>
      </c>
      <c r="D29" s="3" t="s">
        <v>9</v>
      </c>
      <c r="E29" s="47">
        <v>19.3</v>
      </c>
      <c r="F29" s="47">
        <v>148.80000000000001</v>
      </c>
      <c r="G29" s="47">
        <v>18.2</v>
      </c>
      <c r="H29" s="47">
        <v>21.2</v>
      </c>
      <c r="I29" s="47">
        <v>15.2</v>
      </c>
      <c r="J29" s="47">
        <v>21.92</v>
      </c>
      <c r="K29" s="47">
        <v>44.4</v>
      </c>
      <c r="L29" s="47">
        <v>17.899999999999999</v>
      </c>
      <c r="M29" s="47">
        <v>18.600000000000001</v>
      </c>
      <c r="N29" s="47">
        <v>23.9</v>
      </c>
      <c r="O29" s="47">
        <v>29.4</v>
      </c>
      <c r="P29" s="47">
        <v>41.4</v>
      </c>
      <c r="Q29" s="47">
        <v>8.1999999999999993</v>
      </c>
      <c r="R29" s="47">
        <v>9.4</v>
      </c>
      <c r="S29" s="47">
        <v>25.6</v>
      </c>
      <c r="T29" s="47">
        <v>17.5</v>
      </c>
      <c r="U29" s="47">
        <v>17</v>
      </c>
      <c r="V29" s="47">
        <v>25.8</v>
      </c>
      <c r="W29" s="47">
        <v>29.5</v>
      </c>
      <c r="X29" s="47">
        <v>47.3</v>
      </c>
      <c r="Y29" s="47">
        <v>37.1</v>
      </c>
      <c r="Z29" s="47">
        <v>65</v>
      </c>
      <c r="AA29" s="47">
        <v>19.600000000000001</v>
      </c>
      <c r="AB29" s="47">
        <v>74</v>
      </c>
      <c r="AC29" s="4">
        <v>25.9</v>
      </c>
      <c r="AD29" s="48">
        <v>19.899999999999999</v>
      </c>
      <c r="AE29" s="47">
        <v>78.099999999999994</v>
      </c>
      <c r="AF29" s="47">
        <v>16.3</v>
      </c>
      <c r="AG29" s="47">
        <v>0</v>
      </c>
      <c r="AH29" s="47">
        <v>0</v>
      </c>
      <c r="AI29" s="47">
        <v>0</v>
      </c>
    </row>
    <row r="30" spans="1:36" ht="11.25" customHeight="1" x14ac:dyDescent="0.25">
      <c r="A30" s="78"/>
      <c r="B30" s="3" t="s">
        <v>3</v>
      </c>
      <c r="C30" s="6">
        <f>AVERAGE(E30:AI30)</f>
        <v>11.139999999999995</v>
      </c>
      <c r="D30" s="3" t="s">
        <v>10</v>
      </c>
      <c r="E30" s="4">
        <v>9.84</v>
      </c>
      <c r="F30" s="4">
        <v>14.04</v>
      </c>
      <c r="G30" s="4">
        <v>11.89</v>
      </c>
      <c r="H30" s="4">
        <v>12.41</v>
      </c>
      <c r="I30" s="4">
        <v>11.29</v>
      </c>
      <c r="J30" s="4">
        <v>8.92</v>
      </c>
      <c r="K30" s="4">
        <v>12.68</v>
      </c>
      <c r="L30" s="4">
        <v>9.24</v>
      </c>
      <c r="M30" s="4">
        <v>10.87</v>
      </c>
      <c r="N30" s="4">
        <v>13.81</v>
      </c>
      <c r="O30" s="4">
        <v>16.7</v>
      </c>
      <c r="P30" s="4">
        <v>13.33</v>
      </c>
      <c r="Q30" s="4">
        <v>8.0399999999999991</v>
      </c>
      <c r="R30" s="4">
        <v>4.8899999999999997</v>
      </c>
      <c r="S30" s="4">
        <v>11.32</v>
      </c>
      <c r="T30" s="4">
        <v>10.92</v>
      </c>
      <c r="U30" s="4">
        <v>9.36</v>
      </c>
      <c r="V30" s="4">
        <v>12.92</v>
      </c>
      <c r="W30" s="4">
        <v>13.53</v>
      </c>
      <c r="X30" s="4">
        <v>17.34</v>
      </c>
      <c r="Y30" s="4">
        <v>15.08</v>
      </c>
      <c r="Z30" s="4">
        <v>13.78</v>
      </c>
      <c r="AA30" s="4">
        <v>9.5299999999999994</v>
      </c>
      <c r="AB30" s="4">
        <v>14.47</v>
      </c>
      <c r="AC30" s="4">
        <v>17.46</v>
      </c>
      <c r="AD30" s="4">
        <v>13.96</v>
      </c>
      <c r="AE30" s="4">
        <v>16.649999999999999</v>
      </c>
      <c r="AF30" s="4">
        <v>11.07</v>
      </c>
      <c r="AG30" s="4">
        <v>0</v>
      </c>
      <c r="AH30" s="4">
        <v>0</v>
      </c>
      <c r="AI30" s="4">
        <v>0</v>
      </c>
      <c r="AJ30" s="22"/>
    </row>
    <row r="31" spans="1:36" ht="11.25" customHeight="1" x14ac:dyDescent="0.25">
      <c r="A31" s="78"/>
      <c r="B31" s="3" t="s">
        <v>4</v>
      </c>
      <c r="C31" s="6">
        <f>MIN(E31:AI31)</f>
        <v>0</v>
      </c>
      <c r="D31" s="3" t="s">
        <v>11</v>
      </c>
      <c r="E31" s="4">
        <v>5.2</v>
      </c>
      <c r="F31" s="4">
        <v>6.5</v>
      </c>
      <c r="G31" s="4">
        <v>7.6</v>
      </c>
      <c r="H31" s="4">
        <v>7.9</v>
      </c>
      <c r="I31" s="4">
        <v>7.3</v>
      </c>
      <c r="J31" s="4">
        <v>3.3</v>
      </c>
      <c r="K31" s="4">
        <v>6.7</v>
      </c>
      <c r="L31" s="4">
        <v>4.0999999999999996</v>
      </c>
      <c r="M31" s="4">
        <v>7.7</v>
      </c>
      <c r="N31" s="4">
        <v>6</v>
      </c>
      <c r="O31" s="4">
        <v>10.9</v>
      </c>
      <c r="P31" s="4">
        <v>6.2</v>
      </c>
      <c r="Q31" s="4">
        <v>7.8</v>
      </c>
      <c r="R31" s="4">
        <v>3.7</v>
      </c>
      <c r="S31" s="4">
        <v>5.7</v>
      </c>
      <c r="T31" s="4">
        <v>4.8</v>
      </c>
      <c r="U31" s="4">
        <v>4.5999999999999996</v>
      </c>
      <c r="V31" s="4">
        <v>5.5</v>
      </c>
      <c r="W31" s="4">
        <v>9</v>
      </c>
      <c r="X31" s="4">
        <v>9.3000000000000007</v>
      </c>
      <c r="Y31" s="4">
        <v>10</v>
      </c>
      <c r="Z31" s="4">
        <v>4.3</v>
      </c>
      <c r="AA31" s="4">
        <v>6.2</v>
      </c>
      <c r="AB31" s="4">
        <v>5</v>
      </c>
      <c r="AC31" s="4">
        <v>10.199999999999999</v>
      </c>
      <c r="AD31" s="4">
        <v>9</v>
      </c>
      <c r="AE31" s="4">
        <v>9.6</v>
      </c>
      <c r="AF31" s="4">
        <v>6.1</v>
      </c>
      <c r="AG31" s="4">
        <v>0</v>
      </c>
      <c r="AH31" s="4">
        <v>0</v>
      </c>
      <c r="AI31" s="4">
        <v>0</v>
      </c>
    </row>
    <row r="32" spans="1:36" ht="11.25" customHeight="1" x14ac:dyDescent="0.25">
      <c r="A32" s="78"/>
      <c r="B32" s="3" t="s">
        <v>5</v>
      </c>
      <c r="C32" s="6">
        <f>SUM(E32:AI32)</f>
        <v>9</v>
      </c>
      <c r="D32" s="3" t="s">
        <v>12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 t="s">
        <v>61</v>
      </c>
      <c r="S32" s="4">
        <v>0</v>
      </c>
      <c r="T32" s="4">
        <v>0</v>
      </c>
      <c r="U32" s="4">
        <v>0</v>
      </c>
      <c r="V32" s="4">
        <v>0</v>
      </c>
      <c r="W32" s="4" t="s">
        <v>61</v>
      </c>
      <c r="X32" s="4">
        <v>0</v>
      </c>
      <c r="Y32" s="4">
        <v>0</v>
      </c>
      <c r="Z32" s="4">
        <v>0</v>
      </c>
      <c r="AA32" s="4">
        <v>0</v>
      </c>
      <c r="AB32" s="4">
        <v>9</v>
      </c>
      <c r="AC32" s="5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</row>
    <row r="33" spans="1:35" ht="11.25" customHeight="1" x14ac:dyDescent="0.25">
      <c r="A33" s="79"/>
      <c r="B33" s="3" t="s">
        <v>6</v>
      </c>
      <c r="C33" s="6">
        <f>SUM(E33:AI33)</f>
        <v>1</v>
      </c>
      <c r="D33" s="3" t="s">
        <v>13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</row>
    <row r="34" spans="1:35" ht="11.25" customHeight="1" x14ac:dyDescent="0.25">
      <c r="A34" s="77" t="s">
        <v>15</v>
      </c>
      <c r="B34" s="5"/>
      <c r="C34" s="7"/>
      <c r="D34" s="3" t="s">
        <v>14</v>
      </c>
      <c r="E34" s="4">
        <v>50</v>
      </c>
      <c r="F34" s="4">
        <v>50</v>
      </c>
      <c r="G34" s="4">
        <v>50</v>
      </c>
      <c r="H34" s="4">
        <v>50</v>
      </c>
      <c r="I34" s="4">
        <v>50</v>
      </c>
      <c r="J34" s="4">
        <v>50</v>
      </c>
      <c r="K34" s="4">
        <v>50</v>
      </c>
      <c r="L34" s="4">
        <v>50</v>
      </c>
      <c r="M34" s="4">
        <v>50</v>
      </c>
      <c r="N34" s="4">
        <v>50</v>
      </c>
      <c r="O34" s="4">
        <v>50</v>
      </c>
      <c r="P34" s="4">
        <v>50</v>
      </c>
      <c r="Q34" s="4">
        <v>50</v>
      </c>
      <c r="R34" s="4">
        <v>50</v>
      </c>
      <c r="S34" s="4">
        <v>50</v>
      </c>
      <c r="T34" s="4">
        <v>50</v>
      </c>
      <c r="U34" s="4">
        <v>50</v>
      </c>
      <c r="V34" s="4">
        <v>50</v>
      </c>
      <c r="W34" s="4">
        <v>50</v>
      </c>
      <c r="X34" s="4">
        <v>50</v>
      </c>
      <c r="Y34" s="4">
        <v>50</v>
      </c>
      <c r="Z34" s="4">
        <v>50</v>
      </c>
      <c r="AA34" s="4">
        <v>50</v>
      </c>
      <c r="AB34" s="4">
        <v>50</v>
      </c>
      <c r="AC34" s="4">
        <v>50</v>
      </c>
      <c r="AD34" s="4">
        <v>50</v>
      </c>
      <c r="AE34" s="4">
        <v>50</v>
      </c>
      <c r="AF34" s="4">
        <v>50</v>
      </c>
      <c r="AG34" s="4">
        <v>50</v>
      </c>
      <c r="AH34" s="4">
        <v>50</v>
      </c>
      <c r="AI34" s="4">
        <v>50</v>
      </c>
    </row>
    <row r="35" spans="1:35" ht="11.25" customHeight="1" x14ac:dyDescent="0.25">
      <c r="A35" s="78"/>
      <c r="B35" s="3" t="s">
        <v>2</v>
      </c>
      <c r="C35" s="6">
        <f>MAX(E35:AI35)</f>
        <v>17.46</v>
      </c>
      <c r="D35" s="3" t="s">
        <v>15</v>
      </c>
      <c r="E35" s="47">
        <f>E30</f>
        <v>9.84</v>
      </c>
      <c r="F35" s="47">
        <f t="shared" ref="F35:AH35" si="0">F30</f>
        <v>14.04</v>
      </c>
      <c r="G35" s="47">
        <f t="shared" si="0"/>
        <v>11.89</v>
      </c>
      <c r="H35" s="47">
        <f t="shared" si="0"/>
        <v>12.41</v>
      </c>
      <c r="I35" s="47">
        <f t="shared" si="0"/>
        <v>11.29</v>
      </c>
      <c r="J35" s="47">
        <f t="shared" si="0"/>
        <v>8.92</v>
      </c>
      <c r="K35" s="47">
        <f t="shared" si="0"/>
        <v>12.68</v>
      </c>
      <c r="L35" s="47">
        <f t="shared" si="0"/>
        <v>9.24</v>
      </c>
      <c r="M35" s="47">
        <f t="shared" si="0"/>
        <v>10.87</v>
      </c>
      <c r="N35" s="47">
        <f t="shared" si="0"/>
        <v>13.81</v>
      </c>
      <c r="O35" s="47">
        <f t="shared" si="0"/>
        <v>16.7</v>
      </c>
      <c r="P35" s="47">
        <f t="shared" si="0"/>
        <v>13.33</v>
      </c>
      <c r="Q35" s="47">
        <f t="shared" si="0"/>
        <v>8.0399999999999991</v>
      </c>
      <c r="R35" s="47">
        <f t="shared" si="0"/>
        <v>4.8899999999999997</v>
      </c>
      <c r="S35" s="47">
        <f t="shared" si="0"/>
        <v>11.32</v>
      </c>
      <c r="T35" s="47">
        <f t="shared" si="0"/>
        <v>10.92</v>
      </c>
      <c r="U35" s="47">
        <f t="shared" si="0"/>
        <v>9.36</v>
      </c>
      <c r="V35" s="47">
        <f t="shared" si="0"/>
        <v>12.92</v>
      </c>
      <c r="W35" s="47">
        <f t="shared" si="0"/>
        <v>13.53</v>
      </c>
      <c r="X35" s="47">
        <f t="shared" si="0"/>
        <v>17.34</v>
      </c>
      <c r="Y35" s="47">
        <f t="shared" si="0"/>
        <v>15.08</v>
      </c>
      <c r="Z35" s="47">
        <f t="shared" si="0"/>
        <v>13.78</v>
      </c>
      <c r="AA35" s="47">
        <f t="shared" si="0"/>
        <v>9.5299999999999994</v>
      </c>
      <c r="AB35" s="47">
        <f t="shared" si="0"/>
        <v>14.47</v>
      </c>
      <c r="AC35" s="47">
        <f t="shared" si="0"/>
        <v>17.46</v>
      </c>
      <c r="AD35" s="47">
        <f t="shared" si="0"/>
        <v>13.96</v>
      </c>
      <c r="AE35" s="47">
        <f t="shared" si="0"/>
        <v>16.649999999999999</v>
      </c>
      <c r="AF35" s="47">
        <f t="shared" si="0"/>
        <v>11.07</v>
      </c>
      <c r="AG35" s="47">
        <f t="shared" si="0"/>
        <v>0</v>
      </c>
      <c r="AH35" s="47">
        <f t="shared" si="0"/>
        <v>0</v>
      </c>
      <c r="AI35" s="47">
        <f t="shared" ref="AI35" si="1">AI30</f>
        <v>0</v>
      </c>
    </row>
    <row r="36" spans="1:35" ht="11.25" customHeight="1" x14ac:dyDescent="0.25">
      <c r="A36" s="78"/>
      <c r="B36" s="3" t="s">
        <v>7</v>
      </c>
      <c r="C36" s="6">
        <f>COUNTIF(E36:AI36,"N")</f>
        <v>2</v>
      </c>
      <c r="D36" s="3" t="s">
        <v>16</v>
      </c>
      <c r="E36" s="4" t="s">
        <v>20</v>
      </c>
      <c r="F36" s="4" t="s">
        <v>20</v>
      </c>
      <c r="G36" s="4" t="s">
        <v>20</v>
      </c>
      <c r="H36" s="4" t="s">
        <v>20</v>
      </c>
      <c r="I36" s="4" t="s">
        <v>20</v>
      </c>
      <c r="J36" s="4" t="s">
        <v>20</v>
      </c>
      <c r="K36" s="4" t="s">
        <v>20</v>
      </c>
      <c r="L36" s="4" t="s">
        <v>20</v>
      </c>
      <c r="M36" s="4" t="s">
        <v>20</v>
      </c>
      <c r="N36" s="4" t="s">
        <v>20</v>
      </c>
      <c r="O36" s="4" t="s">
        <v>20</v>
      </c>
      <c r="P36" s="4" t="s">
        <v>20</v>
      </c>
      <c r="Q36" s="4" t="s">
        <v>46</v>
      </c>
      <c r="R36" s="4" t="s">
        <v>46</v>
      </c>
      <c r="S36" s="4" t="s">
        <v>20</v>
      </c>
      <c r="T36" s="4" t="s">
        <v>20</v>
      </c>
      <c r="U36" s="4" t="s">
        <v>20</v>
      </c>
      <c r="V36" s="4" t="s">
        <v>20</v>
      </c>
      <c r="W36" s="4" t="s">
        <v>45</v>
      </c>
      <c r="X36" s="4" t="s">
        <v>20</v>
      </c>
      <c r="Y36" s="4" t="s">
        <v>20</v>
      </c>
      <c r="Z36" s="4" t="s">
        <v>20</v>
      </c>
      <c r="AA36" s="4" t="s">
        <v>20</v>
      </c>
      <c r="AB36" s="4" t="s">
        <v>45</v>
      </c>
      <c r="AC36" s="4" t="s">
        <v>20</v>
      </c>
      <c r="AD36" s="4" t="s">
        <v>20</v>
      </c>
      <c r="AE36" s="4" t="s">
        <v>20</v>
      </c>
      <c r="AF36" s="4" t="s">
        <v>20</v>
      </c>
      <c r="AG36" s="4" t="s">
        <v>20</v>
      </c>
      <c r="AH36" s="4" t="s">
        <v>20</v>
      </c>
      <c r="AI36" s="4" t="s">
        <v>20</v>
      </c>
    </row>
    <row r="37" spans="1:35" ht="11.25" customHeight="1" x14ac:dyDescent="0.25">
      <c r="A37" s="79"/>
      <c r="B37" s="3" t="s">
        <v>6</v>
      </c>
      <c r="C37" s="6">
        <f>COUNTIF(E37:AI37,"Y")</f>
        <v>0</v>
      </c>
      <c r="D37" s="3" t="s">
        <v>17</v>
      </c>
      <c r="E37" s="4" t="s">
        <v>19</v>
      </c>
      <c r="F37" s="4" t="s">
        <v>19</v>
      </c>
      <c r="G37" s="4" t="s">
        <v>19</v>
      </c>
      <c r="H37" s="4" t="s">
        <v>19</v>
      </c>
      <c r="I37" s="4" t="s">
        <v>19</v>
      </c>
      <c r="J37" s="4" t="s">
        <v>19</v>
      </c>
      <c r="K37" s="4" t="s">
        <v>19</v>
      </c>
      <c r="L37" s="4" t="s">
        <v>19</v>
      </c>
      <c r="M37" s="4" t="s">
        <v>19</v>
      </c>
      <c r="N37" s="4" t="s">
        <v>19</v>
      </c>
      <c r="O37" s="4" t="s">
        <v>19</v>
      </c>
      <c r="P37" s="4" t="s">
        <v>19</v>
      </c>
      <c r="Q37" s="4" t="s">
        <v>19</v>
      </c>
      <c r="R37" s="4" t="s">
        <v>19</v>
      </c>
      <c r="S37" s="4" t="s">
        <v>19</v>
      </c>
      <c r="T37" s="4" t="s">
        <v>19</v>
      </c>
      <c r="U37" s="4" t="s">
        <v>19</v>
      </c>
      <c r="V37" s="4" t="s">
        <v>19</v>
      </c>
      <c r="W37" s="4" t="s">
        <v>19</v>
      </c>
      <c r="X37" s="4" t="s">
        <v>19</v>
      </c>
      <c r="Y37" s="4" t="s">
        <v>19</v>
      </c>
      <c r="Z37" s="4" t="s">
        <v>19</v>
      </c>
      <c r="AA37" s="4" t="s">
        <v>19</v>
      </c>
      <c r="AB37" s="4" t="s">
        <v>19</v>
      </c>
      <c r="AC37" s="4" t="s">
        <v>19</v>
      </c>
      <c r="AD37" s="4" t="s">
        <v>19</v>
      </c>
      <c r="AE37" s="4" t="s">
        <v>19</v>
      </c>
      <c r="AF37" s="4" t="s">
        <v>19</v>
      </c>
      <c r="AG37" s="4" t="s">
        <v>19</v>
      </c>
      <c r="AH37" s="4" t="s">
        <v>19</v>
      </c>
      <c r="AI37" s="4" t="s">
        <v>19</v>
      </c>
    </row>
    <row r="38" spans="1:35" ht="11.25" customHeight="1" x14ac:dyDescent="0.25"/>
    <row r="39" spans="1:35" ht="11.25" customHeight="1" x14ac:dyDescent="0.25">
      <c r="B39" s="45"/>
      <c r="E39" s="86" t="s">
        <v>66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35" ht="11.25" customHeight="1" x14ac:dyDescent="0.25">
      <c r="B40" s="45"/>
      <c r="E40" s="86" t="s">
        <v>64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1:35" ht="11.25" customHeight="1" x14ac:dyDescent="0.25">
      <c r="E41" s="86" t="s">
        <v>67</v>
      </c>
      <c r="F41" s="86"/>
      <c r="G41" s="86"/>
      <c r="H41" s="86"/>
      <c r="I41" s="86"/>
      <c r="J41" s="86"/>
      <c r="K41" s="86"/>
      <c r="L41" s="86"/>
      <c r="M41" s="86"/>
      <c r="O41" s="86" t="s">
        <v>68</v>
      </c>
      <c r="P41" s="86"/>
      <c r="Q41" s="86"/>
      <c r="R41" s="86"/>
      <c r="S41" s="86"/>
      <c r="T41" s="86"/>
      <c r="U41" s="86"/>
      <c r="V41" s="86"/>
      <c r="W41" s="86"/>
    </row>
    <row r="42" spans="1:35" ht="11.25" customHeight="1" x14ac:dyDescent="0.25">
      <c r="C42" s="76" t="s">
        <v>63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  <row r="43" spans="1:35" ht="11.25" customHeight="1" x14ac:dyDescent="0.2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1:35" ht="11.25" customHeight="1" x14ac:dyDescent="0.25">
      <c r="C44" s="10" t="s">
        <v>22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35" ht="11.25" customHeight="1" x14ac:dyDescent="0.25"/>
    <row r="46" spans="1:35" ht="11.25" customHeight="1" x14ac:dyDescent="0.25"/>
  </sheetData>
  <mergeCells count="8">
    <mergeCell ref="A6:AJ6"/>
    <mergeCell ref="A29:A33"/>
    <mergeCell ref="A34:A37"/>
    <mergeCell ref="C42:Q43"/>
    <mergeCell ref="E39:U39"/>
    <mergeCell ref="E40:P40"/>
    <mergeCell ref="E41:M41"/>
    <mergeCell ref="O41:W41"/>
  </mergeCells>
  <pageMargins left="0.25" right="0.25" top="0.75" bottom="0.75" header="0.3" footer="0.3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46"/>
  <sheetViews>
    <sheetView topLeftCell="A17" zoomScale="170" zoomScaleNormal="170" workbookViewId="0">
      <selection activeCell="O41" sqref="O41"/>
    </sheetView>
  </sheetViews>
  <sheetFormatPr defaultRowHeight="15" x14ac:dyDescent="0.25"/>
  <cols>
    <col min="1" max="1" width="7.7109375" customWidth="1"/>
    <col min="2" max="2" width="11.42578125" customWidth="1"/>
    <col min="3" max="3" width="5.140625" customWidth="1"/>
    <col min="4" max="4" width="16.28515625" bestFit="1" customWidth="1"/>
    <col min="5" max="5" width="5.28515625" bestFit="1" customWidth="1"/>
    <col min="6" max="6" width="4.140625" customWidth="1"/>
    <col min="7" max="23" width="3.140625" customWidth="1"/>
    <col min="24" max="24" width="3.7109375" customWidth="1"/>
    <col min="25" max="25" width="3.5703125" customWidth="1"/>
    <col min="26" max="33" width="3.140625" customWidth="1"/>
    <col min="34" max="34" width="4" customWidth="1"/>
    <col min="35" max="35" width="3.140625" customWidth="1"/>
  </cols>
  <sheetData>
    <row r="1" spans="1:36" ht="11.25" customHeight="1" x14ac:dyDescent="0.25">
      <c r="B1" s="8"/>
      <c r="C1" s="8"/>
      <c r="D1" s="8"/>
      <c r="E1" s="8"/>
      <c r="F1" s="1"/>
      <c r="G1" s="1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"/>
      <c r="T1" s="1"/>
      <c r="U1" s="1"/>
      <c r="V1" s="1"/>
      <c r="W1" s="1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6" ht="15" customHeight="1" x14ac:dyDescent="0.25">
      <c r="B2" s="13" t="s">
        <v>33</v>
      </c>
      <c r="C2" s="13"/>
      <c r="D2" s="13"/>
      <c r="E2" s="13"/>
      <c r="F2" s="12"/>
      <c r="G2" s="12"/>
      <c r="H2" s="9"/>
      <c r="I2" s="9"/>
      <c r="J2" s="9"/>
      <c r="K2" s="9"/>
      <c r="L2" s="9"/>
      <c r="M2" s="9"/>
      <c r="N2" s="9"/>
      <c r="O2" s="9"/>
      <c r="P2" s="12" t="s">
        <v>23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9"/>
      <c r="AG2" s="9"/>
      <c r="AH2" s="9"/>
      <c r="AI2" s="9"/>
    </row>
    <row r="3" spans="1:36" ht="12.75" customHeight="1" x14ac:dyDescent="0.25">
      <c r="B3" s="13" t="s">
        <v>34</v>
      </c>
      <c r="C3" s="13"/>
      <c r="D3" s="12"/>
      <c r="E3" s="12"/>
      <c r="F3" s="12"/>
      <c r="G3" s="12"/>
      <c r="H3" s="9"/>
      <c r="I3" s="9"/>
      <c r="J3" s="9"/>
      <c r="K3" s="9"/>
      <c r="L3" s="9"/>
      <c r="M3" s="9"/>
      <c r="N3" s="9"/>
      <c r="O3" s="9"/>
      <c r="P3" s="12" t="s">
        <v>29</v>
      </c>
      <c r="Q3" s="12"/>
      <c r="R3" s="12"/>
      <c r="S3" s="12"/>
      <c r="T3" s="12"/>
      <c r="U3" s="12"/>
      <c r="V3" s="12"/>
      <c r="W3" s="12"/>
      <c r="X3" s="12"/>
      <c r="Y3" s="14"/>
      <c r="Z3" s="12"/>
      <c r="AA3" s="12"/>
      <c r="AB3" s="12"/>
      <c r="AC3" s="12"/>
      <c r="AD3" s="9"/>
      <c r="AE3" s="9"/>
      <c r="AF3" s="1"/>
      <c r="AG3" s="1"/>
      <c r="AH3" s="1"/>
      <c r="AI3" s="1"/>
    </row>
    <row r="4" spans="1:36" ht="15" customHeight="1" x14ac:dyDescent="0.25">
      <c r="B4" s="13" t="s">
        <v>21</v>
      </c>
      <c r="C4" s="13"/>
      <c r="D4" s="13"/>
      <c r="E4" s="13"/>
      <c r="F4" s="13"/>
      <c r="G4" s="13"/>
      <c r="H4" s="15"/>
      <c r="I4" s="15"/>
      <c r="J4" s="15"/>
      <c r="K4" s="15"/>
      <c r="L4" s="15"/>
      <c r="M4" s="15"/>
      <c r="N4" s="15"/>
      <c r="O4" s="16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18"/>
      <c r="AB4" s="18"/>
      <c r="AC4" s="17"/>
      <c r="AD4" s="16"/>
      <c r="AE4" s="16"/>
      <c r="AG4" s="1"/>
      <c r="AH4" s="1"/>
      <c r="AI4" s="1"/>
    </row>
    <row r="5" spans="1:36" ht="11.25" customHeight="1" x14ac:dyDescent="0.25">
      <c r="B5" s="10"/>
      <c r="C5" s="10"/>
      <c r="D5" s="10"/>
      <c r="E5" s="10"/>
      <c r="F5" s="10"/>
      <c r="G5" s="10"/>
      <c r="H5" s="9"/>
      <c r="AG5" s="1"/>
      <c r="AH5" s="1"/>
      <c r="AI5" s="1"/>
    </row>
    <row r="6" spans="1:36" ht="14.25" customHeight="1" x14ac:dyDescent="0.25">
      <c r="A6" s="75" t="s">
        <v>62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</row>
    <row r="7" spans="1:36" ht="12.75" customHeight="1" x14ac:dyDescent="0.25">
      <c r="B7" s="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6" ht="11.25" customHeight="1" x14ac:dyDescent="0.25">
      <c r="B8" s="11"/>
    </row>
    <row r="9" spans="1:36" ht="11.25" customHeight="1" x14ac:dyDescent="0.25">
      <c r="AG9" s="1"/>
      <c r="AH9" s="1"/>
      <c r="AI9" s="1"/>
    </row>
    <row r="10" spans="1:36" ht="11.25" customHeight="1" x14ac:dyDescent="0.25"/>
    <row r="11" spans="1:36" ht="11.25" customHeight="1" x14ac:dyDescent="0.25"/>
    <row r="12" spans="1:36" ht="11.25" customHeight="1" x14ac:dyDescent="0.25"/>
    <row r="13" spans="1:36" ht="11.25" customHeight="1" x14ac:dyDescent="0.25"/>
    <row r="14" spans="1:36" ht="11.25" customHeight="1" x14ac:dyDescent="0.25"/>
    <row r="15" spans="1:36" ht="11.25" customHeight="1" x14ac:dyDescent="0.25"/>
    <row r="16" spans="1:36" ht="11.25" customHeight="1" x14ac:dyDescent="0.25"/>
    <row r="17" spans="1:36" ht="11.25" customHeight="1" x14ac:dyDescent="0.25"/>
    <row r="18" spans="1:36" ht="11.25" customHeight="1" x14ac:dyDescent="0.25"/>
    <row r="19" spans="1:36" ht="11.25" customHeight="1" x14ac:dyDescent="0.25"/>
    <row r="20" spans="1:36" ht="11.25" customHeight="1" x14ac:dyDescent="0.25"/>
    <row r="21" spans="1:36" ht="11.25" customHeight="1" x14ac:dyDescent="0.25"/>
    <row r="22" spans="1:36" ht="11.25" customHeight="1" x14ac:dyDescent="0.25"/>
    <row r="23" spans="1:36" ht="11.25" customHeight="1" x14ac:dyDescent="0.25"/>
    <row r="24" spans="1:36" ht="11.25" customHeight="1" x14ac:dyDescent="0.25"/>
    <row r="25" spans="1:36" ht="11.25" customHeight="1" x14ac:dyDescent="0.25"/>
    <row r="26" spans="1:36" ht="11.25" customHeight="1" x14ac:dyDescent="0.25"/>
    <row r="27" spans="1:36" ht="11.25" customHeight="1" x14ac:dyDescent="0.25">
      <c r="A27" s="3"/>
      <c r="B27" s="3" t="s">
        <v>0</v>
      </c>
      <c r="C27" s="3"/>
      <c r="D27" s="3" t="s">
        <v>1</v>
      </c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4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</row>
    <row r="28" spans="1:36" ht="11.25" customHeight="1" x14ac:dyDescent="0.25">
      <c r="A28" s="3"/>
      <c r="B28" s="5"/>
      <c r="C28" s="5"/>
      <c r="D28" s="3" t="s">
        <v>8</v>
      </c>
      <c r="F28" s="4"/>
      <c r="G28" s="4"/>
      <c r="H28" s="4"/>
      <c r="I28" s="4"/>
      <c r="J28" s="4"/>
      <c r="K28" s="4"/>
      <c r="L28" s="4"/>
      <c r="M28" s="53"/>
      <c r="N28" s="53"/>
      <c r="O28" s="5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6" ht="11.25" customHeight="1" x14ac:dyDescent="0.25">
      <c r="A29" s="77" t="s">
        <v>18</v>
      </c>
      <c r="B29" s="3" t="s">
        <v>2</v>
      </c>
      <c r="C29" s="6">
        <f>MAX(E29:AI29)</f>
        <v>294</v>
      </c>
      <c r="D29" s="3" t="s">
        <v>9</v>
      </c>
      <c r="E29" s="4">
        <v>237.9</v>
      </c>
      <c r="F29" s="4">
        <v>191.8</v>
      </c>
      <c r="G29" s="4">
        <v>233.8</v>
      </c>
      <c r="H29" s="4">
        <v>206.9</v>
      </c>
      <c r="I29" s="4">
        <v>218</v>
      </c>
      <c r="J29" s="4">
        <v>179.1</v>
      </c>
      <c r="K29" s="4">
        <v>216.2</v>
      </c>
      <c r="L29" s="4">
        <v>248.3</v>
      </c>
      <c r="M29" s="4">
        <v>228.6</v>
      </c>
      <c r="N29" s="4">
        <v>283</v>
      </c>
      <c r="O29" s="4">
        <v>221</v>
      </c>
      <c r="P29" s="4">
        <v>226.8</v>
      </c>
      <c r="Q29" s="4">
        <v>65.599999999999994</v>
      </c>
      <c r="R29" s="4">
        <v>245.2</v>
      </c>
      <c r="S29" s="4">
        <v>237.5</v>
      </c>
      <c r="T29" s="4">
        <v>229.9</v>
      </c>
      <c r="U29" s="4">
        <v>190.9</v>
      </c>
      <c r="V29" s="4">
        <v>216.3</v>
      </c>
      <c r="W29" s="4">
        <v>188</v>
      </c>
      <c r="X29" s="4">
        <v>244.3</v>
      </c>
      <c r="Y29" s="4">
        <v>239.4</v>
      </c>
      <c r="Z29" s="4">
        <v>244.4</v>
      </c>
      <c r="AA29" s="4">
        <v>237.8</v>
      </c>
      <c r="AB29" s="4">
        <v>230.8</v>
      </c>
      <c r="AC29" s="4">
        <v>244.4</v>
      </c>
      <c r="AD29" s="4">
        <v>294</v>
      </c>
      <c r="AE29" s="4">
        <v>241.2</v>
      </c>
      <c r="AF29" s="4">
        <v>292.2</v>
      </c>
      <c r="AG29" s="4">
        <v>0</v>
      </c>
      <c r="AH29" s="4">
        <v>0</v>
      </c>
      <c r="AI29" s="4">
        <v>0</v>
      </c>
    </row>
    <row r="30" spans="1:36" ht="11.25" customHeight="1" x14ac:dyDescent="0.25">
      <c r="A30" s="78"/>
      <c r="B30" s="3" t="s">
        <v>3</v>
      </c>
      <c r="C30" s="6">
        <f>AVERAGE(E30:AI30)</f>
        <v>150.39387096774198</v>
      </c>
      <c r="D30" s="3" t="s">
        <v>10</v>
      </c>
      <c r="E30" s="4">
        <v>189.23</v>
      </c>
      <c r="F30" s="4">
        <v>148.18</v>
      </c>
      <c r="G30" s="4">
        <v>177.62</v>
      </c>
      <c r="H30" s="4">
        <v>160.51</v>
      </c>
      <c r="I30" s="4">
        <v>169.24</v>
      </c>
      <c r="J30" s="4">
        <v>132.4</v>
      </c>
      <c r="K30" s="4">
        <v>176.02</v>
      </c>
      <c r="L30" s="4">
        <v>140.12</v>
      </c>
      <c r="M30" s="4">
        <v>177.59</v>
      </c>
      <c r="N30" s="4">
        <v>218.97</v>
      </c>
      <c r="O30" s="4">
        <v>178.36</v>
      </c>
      <c r="P30" s="4">
        <v>143.94</v>
      </c>
      <c r="Q30" s="4">
        <v>63.8</v>
      </c>
      <c r="R30" s="4">
        <v>147.06</v>
      </c>
      <c r="S30" s="4">
        <v>164.8</v>
      </c>
      <c r="T30" s="4">
        <v>138.11000000000001</v>
      </c>
      <c r="U30" s="4">
        <v>148.53</v>
      </c>
      <c r="V30" s="4">
        <v>164.54</v>
      </c>
      <c r="W30" s="4">
        <v>162.26</v>
      </c>
      <c r="X30" s="4">
        <v>185.34</v>
      </c>
      <c r="Y30" s="4">
        <v>185.17</v>
      </c>
      <c r="Z30" s="4">
        <v>184.76</v>
      </c>
      <c r="AA30" s="4">
        <v>172.07</v>
      </c>
      <c r="AB30" s="4">
        <v>164.58</v>
      </c>
      <c r="AC30" s="4">
        <v>171.48</v>
      </c>
      <c r="AD30" s="4">
        <v>210.42</v>
      </c>
      <c r="AE30" s="4">
        <v>193.98</v>
      </c>
      <c r="AF30" s="4">
        <v>193.13</v>
      </c>
      <c r="AG30" s="4">
        <v>0</v>
      </c>
      <c r="AH30" s="4">
        <v>0</v>
      </c>
      <c r="AI30" s="4">
        <v>0</v>
      </c>
      <c r="AJ30" s="22"/>
    </row>
    <row r="31" spans="1:36" ht="11.25" customHeight="1" x14ac:dyDescent="0.25">
      <c r="A31" s="78"/>
      <c r="B31" s="3" t="s">
        <v>4</v>
      </c>
      <c r="C31" s="6">
        <f>MIN(E31:AI31)</f>
        <v>0</v>
      </c>
      <c r="D31" s="3" t="s">
        <v>11</v>
      </c>
      <c r="E31" s="4">
        <v>111.5</v>
      </c>
      <c r="F31" s="4">
        <v>83.6</v>
      </c>
      <c r="G31" s="4">
        <v>97</v>
      </c>
      <c r="H31" s="4">
        <v>66</v>
      </c>
      <c r="I31" s="4">
        <v>93.8</v>
      </c>
      <c r="J31" s="4">
        <v>63.9</v>
      </c>
      <c r="K31" s="4">
        <v>92.7</v>
      </c>
      <c r="L31" s="4">
        <v>62.8</v>
      </c>
      <c r="M31" s="4">
        <v>103.2</v>
      </c>
      <c r="N31" s="4">
        <v>158.69999999999999</v>
      </c>
      <c r="O31" s="4">
        <v>132.30000000000001</v>
      </c>
      <c r="P31" s="4">
        <v>62.3</v>
      </c>
      <c r="Q31" s="4">
        <v>62.6</v>
      </c>
      <c r="R31" s="4">
        <v>45.7</v>
      </c>
      <c r="S31" s="4">
        <v>74.599999999999994</v>
      </c>
      <c r="T31" s="4">
        <v>64.2</v>
      </c>
      <c r="U31" s="4">
        <v>69.900000000000006</v>
      </c>
      <c r="V31" s="4">
        <v>118</v>
      </c>
      <c r="W31" s="4">
        <v>133.80000000000001</v>
      </c>
      <c r="X31" s="4">
        <v>156.5</v>
      </c>
      <c r="Y31" s="4">
        <v>121.2</v>
      </c>
      <c r="Z31" s="4">
        <v>60.5</v>
      </c>
      <c r="AA31" s="4">
        <v>81.5</v>
      </c>
      <c r="AB31" s="4">
        <v>36.700000000000003</v>
      </c>
      <c r="AC31" s="4">
        <v>87.6</v>
      </c>
      <c r="AD31" s="4">
        <v>133.30000000000001</v>
      </c>
      <c r="AE31" s="4">
        <v>117</v>
      </c>
      <c r="AF31" s="4">
        <v>119.3</v>
      </c>
      <c r="AG31" s="4">
        <v>0</v>
      </c>
      <c r="AH31" s="4">
        <v>0</v>
      </c>
      <c r="AI31" s="4">
        <v>0</v>
      </c>
    </row>
    <row r="32" spans="1:36" ht="11.25" customHeight="1" x14ac:dyDescent="0.25">
      <c r="A32" s="78"/>
      <c r="B32" s="3" t="s">
        <v>5</v>
      </c>
      <c r="C32" s="6">
        <f>SUM(E32:AI32)</f>
        <v>9</v>
      </c>
      <c r="D32" s="3" t="s">
        <v>12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9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</row>
    <row r="33" spans="1:35" ht="11.25" customHeight="1" x14ac:dyDescent="0.25">
      <c r="A33" s="79"/>
      <c r="B33" s="3" t="s">
        <v>6</v>
      </c>
      <c r="C33" s="6">
        <f>SUM(E33:AI33)</f>
        <v>0</v>
      </c>
      <c r="D33" s="3" t="s">
        <v>13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</row>
    <row r="34" spans="1:35" ht="11.25" customHeight="1" x14ac:dyDescent="0.25">
      <c r="A34" s="77" t="s">
        <v>15</v>
      </c>
      <c r="B34" s="5"/>
      <c r="C34" s="7"/>
      <c r="D34" s="3" t="s">
        <v>14</v>
      </c>
      <c r="E34" s="4">
        <v>400</v>
      </c>
      <c r="F34" s="4">
        <v>400</v>
      </c>
      <c r="G34" s="4">
        <v>400</v>
      </c>
      <c r="H34" s="4">
        <v>400</v>
      </c>
      <c r="I34" s="4">
        <v>400</v>
      </c>
      <c r="J34" s="4">
        <v>400</v>
      </c>
      <c r="K34" s="4">
        <v>400</v>
      </c>
      <c r="L34" s="4">
        <v>400</v>
      </c>
      <c r="M34" s="4">
        <v>400</v>
      </c>
      <c r="N34" s="4">
        <v>400</v>
      </c>
      <c r="O34" s="4">
        <v>400</v>
      </c>
      <c r="P34" s="4">
        <v>400</v>
      </c>
      <c r="Q34" s="4">
        <v>400</v>
      </c>
      <c r="R34" s="4">
        <v>400</v>
      </c>
      <c r="S34" s="4">
        <v>400</v>
      </c>
      <c r="T34" s="4">
        <v>400</v>
      </c>
      <c r="U34" s="4">
        <v>400</v>
      </c>
      <c r="V34" s="4">
        <v>400</v>
      </c>
      <c r="W34" s="4">
        <v>400</v>
      </c>
      <c r="X34" s="4">
        <v>400</v>
      </c>
      <c r="Y34" s="4">
        <v>400</v>
      </c>
      <c r="Z34" s="4">
        <v>400</v>
      </c>
      <c r="AA34" s="4">
        <v>400</v>
      </c>
      <c r="AB34" s="4">
        <v>400</v>
      </c>
      <c r="AC34" s="4">
        <v>400</v>
      </c>
      <c r="AD34" s="4">
        <v>400</v>
      </c>
      <c r="AE34" s="4">
        <v>400</v>
      </c>
      <c r="AF34" s="4">
        <v>400</v>
      </c>
      <c r="AG34" s="4">
        <v>400</v>
      </c>
      <c r="AH34" s="4">
        <v>400</v>
      </c>
      <c r="AI34" s="4">
        <v>400</v>
      </c>
    </row>
    <row r="35" spans="1:35" ht="11.25" customHeight="1" x14ac:dyDescent="0.25">
      <c r="A35" s="78"/>
      <c r="B35" s="3" t="s">
        <v>2</v>
      </c>
      <c r="C35" s="6">
        <f>MAX(E35:AI35)</f>
        <v>218.97</v>
      </c>
      <c r="D35" s="3" t="s">
        <v>15</v>
      </c>
      <c r="E35" s="4">
        <f>E31</f>
        <v>111.5</v>
      </c>
      <c r="F35" s="4">
        <f>F31</f>
        <v>83.6</v>
      </c>
      <c r="G35" s="4">
        <f t="shared" ref="G35:I35" si="0">G31</f>
        <v>97</v>
      </c>
      <c r="H35" s="4">
        <f t="shared" si="0"/>
        <v>66</v>
      </c>
      <c r="I35" s="4">
        <f t="shared" si="0"/>
        <v>93.8</v>
      </c>
      <c r="J35" s="4">
        <f t="shared" ref="J35:AH35" si="1">J30</f>
        <v>132.4</v>
      </c>
      <c r="K35" s="4">
        <f t="shared" si="1"/>
        <v>176.02</v>
      </c>
      <c r="L35" s="4">
        <f t="shared" si="1"/>
        <v>140.12</v>
      </c>
      <c r="M35" s="4">
        <f t="shared" si="1"/>
        <v>177.59</v>
      </c>
      <c r="N35" s="4">
        <f t="shared" si="1"/>
        <v>218.97</v>
      </c>
      <c r="O35" s="4">
        <f t="shared" si="1"/>
        <v>178.36</v>
      </c>
      <c r="P35" s="4">
        <f t="shared" si="1"/>
        <v>143.94</v>
      </c>
      <c r="Q35" s="4">
        <f t="shared" si="1"/>
        <v>63.8</v>
      </c>
      <c r="R35" s="4">
        <f t="shared" si="1"/>
        <v>147.06</v>
      </c>
      <c r="S35" s="4">
        <f t="shared" si="1"/>
        <v>164.8</v>
      </c>
      <c r="T35" s="4">
        <f t="shared" si="1"/>
        <v>138.11000000000001</v>
      </c>
      <c r="U35" s="4">
        <f t="shared" si="1"/>
        <v>148.53</v>
      </c>
      <c r="V35" s="4">
        <f t="shared" si="1"/>
        <v>164.54</v>
      </c>
      <c r="W35" s="4">
        <f t="shared" si="1"/>
        <v>162.26</v>
      </c>
      <c r="X35" s="4">
        <f t="shared" si="1"/>
        <v>185.34</v>
      </c>
      <c r="Y35" s="4">
        <f t="shared" si="1"/>
        <v>185.17</v>
      </c>
      <c r="Z35" s="4">
        <f t="shared" si="1"/>
        <v>184.76</v>
      </c>
      <c r="AA35" s="4">
        <f t="shared" si="1"/>
        <v>172.07</v>
      </c>
      <c r="AB35" s="4">
        <f t="shared" si="1"/>
        <v>164.58</v>
      </c>
      <c r="AC35" s="4">
        <f t="shared" si="1"/>
        <v>171.48</v>
      </c>
      <c r="AD35" s="4">
        <f t="shared" si="1"/>
        <v>210.42</v>
      </c>
      <c r="AE35" s="4">
        <f t="shared" si="1"/>
        <v>193.98</v>
      </c>
      <c r="AF35" s="4">
        <f t="shared" si="1"/>
        <v>193.13</v>
      </c>
      <c r="AG35" s="4">
        <f t="shared" si="1"/>
        <v>0</v>
      </c>
      <c r="AH35" s="4">
        <f t="shared" si="1"/>
        <v>0</v>
      </c>
      <c r="AI35" s="4">
        <f t="shared" ref="AI35" si="2">AI30</f>
        <v>0</v>
      </c>
    </row>
    <row r="36" spans="1:35" ht="11.25" customHeight="1" x14ac:dyDescent="0.25">
      <c r="A36" s="78"/>
      <c r="B36" s="3" t="s">
        <v>7</v>
      </c>
      <c r="C36" s="6">
        <f>COUNTIF(E36:AI36,"N")</f>
        <v>2</v>
      </c>
      <c r="D36" s="3" t="s">
        <v>16</v>
      </c>
      <c r="E36" s="4" t="s">
        <v>20</v>
      </c>
      <c r="F36" s="4" t="s">
        <v>20</v>
      </c>
      <c r="G36" s="4" t="s">
        <v>20</v>
      </c>
      <c r="H36" s="4" t="s">
        <v>20</v>
      </c>
      <c r="I36" s="4" t="s">
        <v>20</v>
      </c>
      <c r="J36" s="4" t="s">
        <v>20</v>
      </c>
      <c r="K36" s="4" t="s">
        <v>20</v>
      </c>
      <c r="L36" s="4" t="s">
        <v>20</v>
      </c>
      <c r="M36" s="4" t="s">
        <v>20</v>
      </c>
      <c r="N36" s="4" t="s">
        <v>20</v>
      </c>
      <c r="O36" s="4" t="s">
        <v>20</v>
      </c>
      <c r="P36" s="4" t="s">
        <v>20</v>
      </c>
      <c r="Q36" s="4" t="s">
        <v>46</v>
      </c>
      <c r="R36" s="4" t="s">
        <v>46</v>
      </c>
      <c r="S36" s="4" t="s">
        <v>20</v>
      </c>
      <c r="T36" s="4" t="s">
        <v>20</v>
      </c>
      <c r="U36" s="4" t="s">
        <v>20</v>
      </c>
      <c r="V36" s="4" t="s">
        <v>20</v>
      </c>
      <c r="W36" s="4" t="s">
        <v>20</v>
      </c>
      <c r="X36" s="4" t="s">
        <v>20</v>
      </c>
      <c r="Y36" s="4" t="s">
        <v>20</v>
      </c>
      <c r="Z36" s="4" t="s">
        <v>20</v>
      </c>
      <c r="AA36" s="4" t="s">
        <v>20</v>
      </c>
      <c r="AB36" s="4" t="s">
        <v>20</v>
      </c>
      <c r="AC36" s="4" t="s">
        <v>20</v>
      </c>
      <c r="AD36" s="4" t="s">
        <v>20</v>
      </c>
      <c r="AE36" s="4" t="s">
        <v>20</v>
      </c>
      <c r="AF36" s="4" t="s">
        <v>20</v>
      </c>
      <c r="AG36" s="4" t="s">
        <v>20</v>
      </c>
      <c r="AH36" s="4" t="s">
        <v>20</v>
      </c>
      <c r="AI36" s="4" t="s">
        <v>20</v>
      </c>
    </row>
    <row r="37" spans="1:35" ht="11.25" customHeight="1" x14ac:dyDescent="0.25">
      <c r="A37" s="79"/>
      <c r="B37" s="3" t="s">
        <v>6</v>
      </c>
      <c r="C37" s="6">
        <f>COUNTIF(E37:AI37,"Y")</f>
        <v>0</v>
      </c>
      <c r="D37" s="3" t="s">
        <v>17</v>
      </c>
      <c r="E37" s="4" t="s">
        <v>19</v>
      </c>
      <c r="F37" s="4" t="s">
        <v>19</v>
      </c>
      <c r="G37" s="4" t="s">
        <v>19</v>
      </c>
      <c r="H37" s="4" t="s">
        <v>19</v>
      </c>
      <c r="I37" s="4" t="s">
        <v>19</v>
      </c>
      <c r="J37" s="4" t="s">
        <v>19</v>
      </c>
      <c r="K37" s="4" t="s">
        <v>19</v>
      </c>
      <c r="L37" s="4" t="s">
        <v>19</v>
      </c>
      <c r="M37" s="4" t="s">
        <v>19</v>
      </c>
      <c r="N37" s="4" t="s">
        <v>19</v>
      </c>
      <c r="O37" s="4" t="s">
        <v>19</v>
      </c>
      <c r="P37" s="4" t="s">
        <v>19</v>
      </c>
      <c r="Q37" s="4" t="s">
        <v>19</v>
      </c>
      <c r="R37" s="4" t="s">
        <v>19</v>
      </c>
      <c r="S37" s="4" t="s">
        <v>19</v>
      </c>
      <c r="T37" s="4" t="s">
        <v>19</v>
      </c>
      <c r="U37" s="4" t="s">
        <v>19</v>
      </c>
      <c r="V37" s="4" t="s">
        <v>19</v>
      </c>
      <c r="W37" s="4" t="s">
        <v>19</v>
      </c>
      <c r="X37" s="4" t="s">
        <v>19</v>
      </c>
      <c r="Y37" s="4" t="s">
        <v>19</v>
      </c>
      <c r="Z37" s="4" t="s">
        <v>19</v>
      </c>
      <c r="AA37" s="4" t="s">
        <v>19</v>
      </c>
      <c r="AB37" s="4" t="s">
        <v>19</v>
      </c>
      <c r="AC37" s="4" t="s">
        <v>19</v>
      </c>
      <c r="AD37" s="4" t="s">
        <v>19</v>
      </c>
      <c r="AE37" s="4" t="s">
        <v>19</v>
      </c>
      <c r="AF37" s="4" t="s">
        <v>19</v>
      </c>
      <c r="AG37" s="4" t="s">
        <v>19</v>
      </c>
      <c r="AH37" s="4" t="s">
        <v>19</v>
      </c>
      <c r="AI37" s="4" t="s">
        <v>19</v>
      </c>
    </row>
    <row r="38" spans="1:35" ht="11.25" customHeight="1" x14ac:dyDescent="0.25"/>
    <row r="39" spans="1:35" ht="11.25" customHeight="1" x14ac:dyDescent="0.25">
      <c r="B39" s="45"/>
      <c r="F39" s="86" t="s">
        <v>64</v>
      </c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35" ht="11.25" customHeight="1" x14ac:dyDescent="0.25">
      <c r="B40" s="45"/>
    </row>
    <row r="41" spans="1:35" ht="11.25" customHeight="1" x14ac:dyDescent="0.25"/>
    <row r="42" spans="1:35" ht="11.25" customHeight="1" x14ac:dyDescent="0.25">
      <c r="C42" s="76" t="s">
        <v>63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  <row r="43" spans="1:35" ht="11.25" customHeight="1" x14ac:dyDescent="0.2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1:35" ht="11.25" customHeight="1" x14ac:dyDescent="0.25">
      <c r="C44" s="10" t="s">
        <v>22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35" ht="11.25" customHeight="1" x14ac:dyDescent="0.25"/>
    <row r="46" spans="1:35" ht="11.25" customHeight="1" x14ac:dyDescent="0.25"/>
  </sheetData>
  <mergeCells count="5">
    <mergeCell ref="A6:AJ6"/>
    <mergeCell ref="A29:A33"/>
    <mergeCell ref="A34:A37"/>
    <mergeCell ref="C42:Q43"/>
    <mergeCell ref="F39:Q39"/>
  </mergeCells>
  <pageMargins left="0.25" right="0.25" top="0.75" bottom="0.75" header="0.3" footer="0.3"/>
  <pageSetup paperSize="9"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48"/>
  <sheetViews>
    <sheetView topLeftCell="A17" zoomScale="150" zoomScaleNormal="150" workbookViewId="0">
      <selection activeCell="AI30" sqref="AI30"/>
    </sheetView>
  </sheetViews>
  <sheetFormatPr defaultRowHeight="15" x14ac:dyDescent="0.25"/>
  <cols>
    <col min="1" max="1" width="13.140625" customWidth="1"/>
    <col min="2" max="2" width="15.28515625" customWidth="1"/>
    <col min="3" max="3" width="5.140625" customWidth="1"/>
    <col min="4" max="4" width="16.85546875" customWidth="1"/>
    <col min="5" max="19" width="3.140625" customWidth="1"/>
    <col min="20" max="20" width="3.7109375" customWidth="1"/>
    <col min="21" max="25" width="3.140625" customWidth="1"/>
    <col min="26" max="26" width="4.140625" customWidth="1"/>
    <col min="27" max="29" width="3.140625" customWidth="1"/>
    <col min="30" max="30" width="4.5703125" bestFit="1" customWidth="1"/>
    <col min="31" max="32" width="3.140625" customWidth="1"/>
    <col min="33" max="34" width="4" customWidth="1"/>
    <col min="35" max="35" width="3.140625" customWidth="1"/>
  </cols>
  <sheetData>
    <row r="1" spans="1:35" ht="11.25" customHeight="1" x14ac:dyDescent="0.25">
      <c r="B1" s="8"/>
      <c r="C1" s="8"/>
      <c r="D1" s="8"/>
      <c r="E1" s="8"/>
      <c r="F1" s="1"/>
      <c r="G1" s="1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"/>
      <c r="T1" s="1"/>
      <c r="U1" s="1"/>
      <c r="V1" s="1"/>
      <c r="W1" s="1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2.75" customHeight="1" x14ac:dyDescent="0.25">
      <c r="B2" s="13" t="s">
        <v>33</v>
      </c>
      <c r="C2" s="13"/>
      <c r="D2" s="13"/>
      <c r="E2" s="13"/>
      <c r="F2" s="12"/>
      <c r="G2" s="12"/>
      <c r="H2" s="9"/>
      <c r="I2" s="9"/>
      <c r="J2" s="9"/>
      <c r="K2" s="9"/>
      <c r="L2" s="9"/>
      <c r="M2" s="9"/>
      <c r="N2" s="9"/>
      <c r="O2" s="9"/>
      <c r="P2" s="12" t="s">
        <v>23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9"/>
      <c r="AG2" s="9"/>
      <c r="AH2" s="9"/>
      <c r="AI2" s="9"/>
    </row>
    <row r="3" spans="1:35" ht="13.5" customHeight="1" x14ac:dyDescent="0.25">
      <c r="B3" s="13" t="s">
        <v>34</v>
      </c>
      <c r="C3" s="13"/>
      <c r="D3" s="12"/>
      <c r="E3" s="12"/>
      <c r="F3" s="12"/>
      <c r="G3" s="12"/>
      <c r="H3" s="9"/>
      <c r="I3" s="9"/>
      <c r="J3" s="9"/>
      <c r="K3" s="9"/>
      <c r="L3" s="9"/>
      <c r="M3" s="9"/>
      <c r="N3" s="9"/>
      <c r="O3" s="9"/>
      <c r="P3" s="12" t="s">
        <v>27</v>
      </c>
      <c r="Q3" s="12"/>
      <c r="R3" s="12"/>
      <c r="S3" s="12"/>
      <c r="T3" s="12"/>
      <c r="U3" s="12"/>
      <c r="V3" s="12"/>
      <c r="W3" s="12"/>
      <c r="X3" s="12"/>
      <c r="Y3" s="14"/>
      <c r="Z3" s="12"/>
      <c r="AA3" s="12"/>
      <c r="AB3" s="12"/>
      <c r="AC3" s="12"/>
      <c r="AD3" s="9"/>
      <c r="AE3" s="9"/>
      <c r="AF3" s="1"/>
      <c r="AG3" s="1"/>
      <c r="AH3" s="1"/>
      <c r="AI3" s="1"/>
    </row>
    <row r="4" spans="1:35" ht="14.25" customHeight="1" x14ac:dyDescent="0.25">
      <c r="B4" s="13" t="s">
        <v>21</v>
      </c>
      <c r="C4" s="13"/>
      <c r="D4" s="13"/>
      <c r="E4" s="13"/>
      <c r="F4" s="13"/>
      <c r="G4" s="13"/>
      <c r="H4" s="15"/>
      <c r="I4" s="15" t="s">
        <v>44</v>
      </c>
      <c r="J4" s="15"/>
      <c r="K4" s="15"/>
      <c r="L4" s="15"/>
      <c r="M4" s="15"/>
      <c r="N4" s="15"/>
      <c r="O4" s="16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18"/>
      <c r="AB4" s="18"/>
      <c r="AC4" s="17"/>
      <c r="AD4" s="16"/>
      <c r="AE4" s="16"/>
      <c r="AG4" s="1"/>
      <c r="AH4" s="1"/>
      <c r="AI4" s="1"/>
    </row>
    <row r="5" spans="1:35" ht="11.25" customHeight="1" x14ac:dyDescent="0.25">
      <c r="B5" s="10"/>
      <c r="C5" s="10"/>
      <c r="D5" s="10"/>
      <c r="E5" s="10"/>
      <c r="F5" s="10"/>
      <c r="G5" s="10"/>
      <c r="H5" s="9"/>
      <c r="AG5" s="1"/>
      <c r="AH5" s="1"/>
      <c r="AI5" s="1"/>
    </row>
    <row r="6" spans="1:35" ht="13.5" customHeight="1" x14ac:dyDescent="0.25">
      <c r="A6" s="89" t="s">
        <v>56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</row>
    <row r="7" spans="1:35" ht="15" customHeight="1" x14ac:dyDescent="0.25">
      <c r="B7" s="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5" ht="11.25" customHeight="1" x14ac:dyDescent="0.25">
      <c r="B8" s="11"/>
    </row>
    <row r="9" spans="1:35" ht="11.25" customHeight="1" x14ac:dyDescent="0.25">
      <c r="AG9" s="1"/>
      <c r="AH9" s="1"/>
      <c r="AI9" s="1"/>
    </row>
    <row r="10" spans="1:35" ht="11.25" customHeight="1" x14ac:dyDescent="0.25"/>
    <row r="11" spans="1:35" ht="11.25" customHeight="1" x14ac:dyDescent="0.25"/>
    <row r="12" spans="1:35" ht="11.25" customHeight="1" x14ac:dyDescent="0.25"/>
    <row r="13" spans="1:35" ht="11.25" customHeight="1" x14ac:dyDescent="0.25"/>
    <row r="14" spans="1:35" ht="11.25" customHeight="1" x14ac:dyDescent="0.25"/>
    <row r="15" spans="1:35" ht="11.25" customHeight="1" x14ac:dyDescent="0.25"/>
    <row r="16" spans="1:35" ht="11.25" customHeight="1" x14ac:dyDescent="0.25"/>
    <row r="17" spans="1:36" ht="11.25" customHeight="1" x14ac:dyDescent="0.25"/>
    <row r="18" spans="1:36" ht="11.25" customHeight="1" x14ac:dyDescent="0.25"/>
    <row r="19" spans="1:36" ht="11.25" customHeight="1" x14ac:dyDescent="0.25"/>
    <row r="20" spans="1:36" ht="11.25" customHeight="1" x14ac:dyDescent="0.25"/>
    <row r="21" spans="1:36" ht="11.25" customHeight="1" x14ac:dyDescent="0.25">
      <c r="D21" t="s">
        <v>47</v>
      </c>
      <c r="E21" t="s">
        <v>48</v>
      </c>
      <c r="F21" t="s">
        <v>49</v>
      </c>
      <c r="G21" t="s">
        <v>50</v>
      </c>
      <c r="H21" t="s">
        <v>51</v>
      </c>
    </row>
    <row r="22" spans="1:36" ht="11.25" customHeight="1" x14ac:dyDescent="0.25">
      <c r="D22" t="s">
        <v>52</v>
      </c>
      <c r="E22" t="s">
        <v>53</v>
      </c>
      <c r="F22" s="70">
        <v>0.34097222222222223</v>
      </c>
      <c r="G22" t="s">
        <v>54</v>
      </c>
    </row>
    <row r="23" spans="1:36" ht="11.25" customHeight="1" x14ac:dyDescent="0.25"/>
    <row r="24" spans="1:36" ht="11.25" customHeight="1" x14ac:dyDescent="0.25"/>
    <row r="25" spans="1:36" ht="11.25" customHeight="1" x14ac:dyDescent="0.25"/>
    <row r="26" spans="1:36" ht="11.25" customHeight="1" thickBot="1" x14ac:dyDescent="0.3"/>
    <row r="27" spans="1:36" ht="11.25" customHeight="1" x14ac:dyDescent="0.25">
      <c r="A27" s="23"/>
      <c r="B27" s="90" t="s">
        <v>0</v>
      </c>
      <c r="C27" s="91"/>
      <c r="D27" s="58" t="s">
        <v>1</v>
      </c>
      <c r="E27" s="63">
        <v>1</v>
      </c>
      <c r="F27" s="24">
        <v>2</v>
      </c>
      <c r="G27" s="24">
        <v>3</v>
      </c>
      <c r="H27" s="24">
        <v>4</v>
      </c>
      <c r="I27" s="24">
        <v>5</v>
      </c>
      <c r="J27" s="24">
        <v>6</v>
      </c>
      <c r="K27" s="24">
        <v>7</v>
      </c>
      <c r="L27" s="24">
        <v>8</v>
      </c>
      <c r="M27" s="24">
        <v>9</v>
      </c>
      <c r="N27" s="24">
        <v>10</v>
      </c>
      <c r="O27" s="24">
        <v>11</v>
      </c>
      <c r="P27" s="24">
        <v>12</v>
      </c>
      <c r="Q27" s="24">
        <v>13</v>
      </c>
      <c r="R27" s="24">
        <v>14</v>
      </c>
      <c r="S27" s="24">
        <v>15</v>
      </c>
      <c r="T27" s="24">
        <v>16</v>
      </c>
      <c r="U27" s="24">
        <v>17</v>
      </c>
      <c r="V27" s="24">
        <v>18</v>
      </c>
      <c r="W27" s="24">
        <v>19</v>
      </c>
      <c r="X27" s="24">
        <v>20</v>
      </c>
      <c r="Y27" s="24">
        <v>21</v>
      </c>
      <c r="Z27" s="24">
        <v>22</v>
      </c>
      <c r="AA27" s="24">
        <v>23</v>
      </c>
      <c r="AB27" s="24">
        <v>24</v>
      </c>
      <c r="AC27" s="55">
        <v>25</v>
      </c>
      <c r="AD27" s="24">
        <v>26</v>
      </c>
      <c r="AE27" s="24">
        <v>27</v>
      </c>
      <c r="AF27" s="24">
        <v>28</v>
      </c>
      <c r="AG27" s="24">
        <v>29</v>
      </c>
      <c r="AH27" s="24">
        <v>30</v>
      </c>
      <c r="AI27" s="25">
        <v>31</v>
      </c>
    </row>
    <row r="28" spans="1:36" ht="16.5" x14ac:dyDescent="0.25">
      <c r="A28" s="26"/>
      <c r="B28" s="27"/>
      <c r="C28" s="28"/>
      <c r="D28" s="59" t="s">
        <v>35</v>
      </c>
      <c r="E28" s="64">
        <v>150</v>
      </c>
      <c r="F28" s="29">
        <v>150</v>
      </c>
      <c r="G28" s="29">
        <v>150</v>
      </c>
      <c r="H28" s="29">
        <v>150</v>
      </c>
      <c r="I28" s="29">
        <v>150</v>
      </c>
      <c r="J28" s="29">
        <v>150</v>
      </c>
      <c r="K28" s="29">
        <v>150</v>
      </c>
      <c r="L28" s="29">
        <v>150</v>
      </c>
      <c r="M28" s="29">
        <v>150</v>
      </c>
      <c r="N28" s="29">
        <v>150</v>
      </c>
      <c r="O28" s="29">
        <v>150</v>
      </c>
      <c r="P28" s="29">
        <v>150</v>
      </c>
      <c r="Q28" s="29">
        <v>150</v>
      </c>
      <c r="R28" s="29">
        <v>150</v>
      </c>
      <c r="S28" s="29">
        <v>150</v>
      </c>
      <c r="T28" s="29">
        <v>150</v>
      </c>
      <c r="U28" s="29">
        <v>150</v>
      </c>
      <c r="V28" s="29">
        <v>150</v>
      </c>
      <c r="W28" s="29">
        <v>150</v>
      </c>
      <c r="X28" s="29">
        <v>150</v>
      </c>
      <c r="Y28" s="29">
        <v>150</v>
      </c>
      <c r="Z28" s="29">
        <v>150</v>
      </c>
      <c r="AA28" s="29">
        <v>150</v>
      </c>
      <c r="AB28" s="29">
        <v>150</v>
      </c>
      <c r="AC28" s="56">
        <v>150</v>
      </c>
      <c r="AD28" s="29">
        <v>150</v>
      </c>
      <c r="AE28" s="29">
        <v>150</v>
      </c>
      <c r="AF28" s="29">
        <v>150</v>
      </c>
      <c r="AG28" s="29">
        <v>150</v>
      </c>
      <c r="AH28" s="29">
        <v>150</v>
      </c>
      <c r="AI28" s="30">
        <v>150</v>
      </c>
    </row>
    <row r="29" spans="1:36" ht="11.25" customHeight="1" x14ac:dyDescent="0.25">
      <c r="A29" s="92" t="s">
        <v>32</v>
      </c>
      <c r="B29" s="31" t="s">
        <v>36</v>
      </c>
      <c r="C29" s="32"/>
      <c r="D29" s="60" t="s">
        <v>30</v>
      </c>
      <c r="E29" s="65">
        <v>75.900000000000006</v>
      </c>
      <c r="F29" s="33">
        <v>929.2</v>
      </c>
      <c r="G29" s="33">
        <v>50.9</v>
      </c>
      <c r="H29" s="33">
        <v>85.5</v>
      </c>
      <c r="I29" s="33">
        <v>118.6</v>
      </c>
      <c r="J29" s="33">
        <v>87.1</v>
      </c>
      <c r="K29" s="33">
        <v>78.2</v>
      </c>
      <c r="L29" s="33">
        <v>31.9</v>
      </c>
      <c r="M29" s="29">
        <v>40.1</v>
      </c>
      <c r="N29" s="29">
        <v>273.5</v>
      </c>
      <c r="O29" s="29">
        <v>26.4</v>
      </c>
      <c r="P29" s="29">
        <v>35</v>
      </c>
      <c r="Q29" s="29">
        <v>2.1</v>
      </c>
      <c r="R29" s="29">
        <v>16.5</v>
      </c>
      <c r="S29" s="29">
        <v>30.5</v>
      </c>
      <c r="T29" s="29">
        <v>8</v>
      </c>
      <c r="U29" s="29">
        <v>29.2</v>
      </c>
      <c r="V29" s="29">
        <v>170.3</v>
      </c>
      <c r="W29" s="29">
        <v>30.4</v>
      </c>
      <c r="X29" s="29">
        <v>8.9</v>
      </c>
      <c r="Y29" s="29">
        <v>8.6999999999999993</v>
      </c>
      <c r="Z29" s="29">
        <v>103.3</v>
      </c>
      <c r="AA29" s="29">
        <v>48.3</v>
      </c>
      <c r="AB29" s="29">
        <v>558.6</v>
      </c>
      <c r="AC29" s="56">
        <v>132.4</v>
      </c>
      <c r="AD29" s="29">
        <v>18.100000000000001</v>
      </c>
      <c r="AE29" s="29">
        <v>1.8</v>
      </c>
      <c r="AF29" s="29">
        <v>33.200000000000003</v>
      </c>
      <c r="AG29" s="29">
        <v>0</v>
      </c>
      <c r="AH29" s="29">
        <v>0</v>
      </c>
      <c r="AI29" s="30">
        <v>0</v>
      </c>
    </row>
    <row r="30" spans="1:36" ht="11.25" customHeight="1" x14ac:dyDescent="0.25">
      <c r="A30" s="93"/>
      <c r="B30" s="31" t="s">
        <v>37</v>
      </c>
      <c r="C30" s="32"/>
      <c r="D30" s="61" t="s">
        <v>38</v>
      </c>
      <c r="E30" s="64">
        <v>12</v>
      </c>
      <c r="F30" s="33">
        <v>65.7</v>
      </c>
      <c r="G30" s="33">
        <v>8.1999999999999993</v>
      </c>
      <c r="H30" s="33">
        <v>24.5</v>
      </c>
      <c r="I30" s="29">
        <v>3.1</v>
      </c>
      <c r="J30" s="33">
        <v>5</v>
      </c>
      <c r="K30" s="29">
        <v>3.3</v>
      </c>
      <c r="L30" s="29">
        <v>8.3000000000000007</v>
      </c>
      <c r="M30" s="33">
        <v>10.1</v>
      </c>
      <c r="N30" s="33">
        <v>2.7</v>
      </c>
      <c r="O30" s="29">
        <v>2.2000000000000002</v>
      </c>
      <c r="P30" s="29">
        <v>1.6</v>
      </c>
      <c r="Q30" s="29">
        <v>1.6</v>
      </c>
      <c r="R30" s="29">
        <v>3.5</v>
      </c>
      <c r="S30" s="29">
        <v>11</v>
      </c>
      <c r="T30" s="29">
        <v>4.0999999999999996</v>
      </c>
      <c r="U30" s="29">
        <v>3.1</v>
      </c>
      <c r="V30" s="29">
        <v>2.6</v>
      </c>
      <c r="W30" s="49">
        <v>3.6</v>
      </c>
      <c r="X30" s="33">
        <v>1.9</v>
      </c>
      <c r="Y30" s="33">
        <v>1.8</v>
      </c>
      <c r="Z30" s="33">
        <v>15.2</v>
      </c>
      <c r="AA30" s="29">
        <v>8.1</v>
      </c>
      <c r="AB30" s="29">
        <v>8.1</v>
      </c>
      <c r="AC30" s="57">
        <v>5.5</v>
      </c>
      <c r="AD30" s="33">
        <v>2.7</v>
      </c>
      <c r="AE30" s="33">
        <v>18.5</v>
      </c>
      <c r="AF30" s="33">
        <v>3.8</v>
      </c>
      <c r="AG30" s="29">
        <v>0</v>
      </c>
      <c r="AH30" s="29">
        <v>0</v>
      </c>
      <c r="AI30" s="30">
        <v>0</v>
      </c>
      <c r="AJ30" s="22"/>
    </row>
    <row r="31" spans="1:36" ht="11.25" customHeight="1" x14ac:dyDescent="0.25">
      <c r="A31" s="93"/>
      <c r="B31" s="31" t="s">
        <v>39</v>
      </c>
      <c r="C31" s="32"/>
      <c r="D31" s="60" t="s">
        <v>31</v>
      </c>
      <c r="E31" s="64">
        <v>0.9</v>
      </c>
      <c r="F31" s="29">
        <v>0.9</v>
      </c>
      <c r="G31" s="29">
        <v>0.9</v>
      </c>
      <c r="H31" s="29">
        <v>1</v>
      </c>
      <c r="I31" s="29">
        <v>1</v>
      </c>
      <c r="J31" s="29">
        <v>0.8</v>
      </c>
      <c r="K31" s="29">
        <v>0.8</v>
      </c>
      <c r="L31" s="29">
        <v>0.9</v>
      </c>
      <c r="M31" s="29">
        <v>1</v>
      </c>
      <c r="N31" s="29">
        <v>0.9</v>
      </c>
      <c r="O31" s="29">
        <v>1</v>
      </c>
      <c r="P31" s="29">
        <v>0.9</v>
      </c>
      <c r="Q31" s="29">
        <v>1.4</v>
      </c>
      <c r="R31" s="29">
        <v>1</v>
      </c>
      <c r="S31" s="29">
        <v>1</v>
      </c>
      <c r="T31" s="29">
        <v>1</v>
      </c>
      <c r="U31" s="29">
        <v>1</v>
      </c>
      <c r="V31" s="29">
        <v>1.1000000000000001</v>
      </c>
      <c r="W31" s="29">
        <v>1</v>
      </c>
      <c r="X31" s="29">
        <v>0.9</v>
      </c>
      <c r="Y31" s="29">
        <v>1.1000000000000001</v>
      </c>
      <c r="Z31" s="29">
        <v>1.1000000000000001</v>
      </c>
      <c r="AA31" s="29">
        <v>1.1000000000000001</v>
      </c>
      <c r="AB31" s="29">
        <v>0.9</v>
      </c>
      <c r="AC31" s="56">
        <v>1.2</v>
      </c>
      <c r="AD31" s="29">
        <v>1</v>
      </c>
      <c r="AE31" s="29">
        <v>1</v>
      </c>
      <c r="AF31" s="29">
        <v>1.1000000000000001</v>
      </c>
      <c r="AG31" s="29">
        <v>0</v>
      </c>
      <c r="AH31" s="29">
        <v>0</v>
      </c>
      <c r="AI31" s="30">
        <v>0</v>
      </c>
    </row>
    <row r="32" spans="1:36" ht="11.25" customHeight="1" x14ac:dyDescent="0.25">
      <c r="A32" s="93"/>
      <c r="B32" s="31" t="s">
        <v>5</v>
      </c>
      <c r="C32" s="32"/>
      <c r="D32" s="60" t="s">
        <v>12</v>
      </c>
      <c r="E32" s="64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2</v>
      </c>
      <c r="AA32" s="29">
        <v>0</v>
      </c>
      <c r="AB32" s="29">
        <v>0</v>
      </c>
      <c r="AC32" s="56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30">
        <v>0</v>
      </c>
      <c r="AJ32" s="34"/>
    </row>
    <row r="33" spans="1:35" x14ac:dyDescent="0.25">
      <c r="A33" s="93"/>
      <c r="B33" s="27"/>
      <c r="C33" s="35"/>
      <c r="D33" s="61" t="s">
        <v>40</v>
      </c>
      <c r="E33" s="64">
        <v>0</v>
      </c>
      <c r="F33" s="29">
        <v>2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1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1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1</v>
      </c>
      <c r="AC33" s="56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30">
        <v>0</v>
      </c>
    </row>
    <row r="34" spans="1:35" ht="17.25" thickBot="1" x14ac:dyDescent="0.3">
      <c r="A34" s="94"/>
      <c r="B34" s="36" t="s">
        <v>41</v>
      </c>
      <c r="C34" s="37"/>
      <c r="D34" s="62" t="s">
        <v>42</v>
      </c>
      <c r="E34" s="66" t="s">
        <v>19</v>
      </c>
      <c r="F34" s="38" t="s">
        <v>19</v>
      </c>
      <c r="G34" s="38" t="s">
        <v>19</v>
      </c>
      <c r="H34" s="38" t="s">
        <v>19</v>
      </c>
      <c r="I34" s="38" t="s">
        <v>19</v>
      </c>
      <c r="J34" s="38" t="s">
        <v>19</v>
      </c>
      <c r="K34" s="38" t="s">
        <v>19</v>
      </c>
      <c r="L34" s="38" t="s">
        <v>19</v>
      </c>
      <c r="M34" s="38" t="s">
        <v>19</v>
      </c>
      <c r="N34" s="38" t="s">
        <v>19</v>
      </c>
      <c r="O34" s="38" t="s">
        <v>19</v>
      </c>
      <c r="P34" s="38" t="s">
        <v>19</v>
      </c>
      <c r="Q34" s="38" t="s">
        <v>19</v>
      </c>
      <c r="R34" s="38" t="s">
        <v>19</v>
      </c>
      <c r="S34" s="38" t="s">
        <v>19</v>
      </c>
      <c r="T34" s="38" t="s">
        <v>19</v>
      </c>
      <c r="U34" s="38" t="s">
        <v>19</v>
      </c>
      <c r="V34" s="38" t="s">
        <v>19</v>
      </c>
      <c r="W34" s="38" t="s">
        <v>19</v>
      </c>
      <c r="X34" s="38" t="s">
        <v>19</v>
      </c>
      <c r="Y34" s="38" t="s">
        <v>19</v>
      </c>
      <c r="Z34" s="38" t="s">
        <v>19</v>
      </c>
      <c r="AA34" s="38" t="s">
        <v>19</v>
      </c>
      <c r="AB34" s="38" t="s">
        <v>19</v>
      </c>
      <c r="AC34" s="67" t="s">
        <v>19</v>
      </c>
      <c r="AD34" s="38" t="s">
        <v>19</v>
      </c>
      <c r="AE34" s="38" t="s">
        <v>19</v>
      </c>
      <c r="AF34" s="38" t="s">
        <v>19</v>
      </c>
      <c r="AG34" s="38" t="s">
        <v>19</v>
      </c>
      <c r="AH34" s="38" t="s">
        <v>19</v>
      </c>
      <c r="AI34" s="52" t="s">
        <v>19</v>
      </c>
    </row>
    <row r="35" spans="1:35" ht="11.25" customHeight="1" x14ac:dyDescent="0.25">
      <c r="A35" s="95" t="s">
        <v>15</v>
      </c>
      <c r="B35" s="39"/>
      <c r="C35" s="40"/>
      <c r="D35" s="58" t="s">
        <v>14</v>
      </c>
      <c r="E35" s="63">
        <v>50</v>
      </c>
      <c r="F35" s="24">
        <v>50</v>
      </c>
      <c r="G35" s="24">
        <v>50</v>
      </c>
      <c r="H35" s="24">
        <v>50</v>
      </c>
      <c r="I35" s="24">
        <v>50</v>
      </c>
      <c r="J35" s="24">
        <v>50</v>
      </c>
      <c r="K35" s="24">
        <v>50</v>
      </c>
      <c r="L35" s="24">
        <v>50</v>
      </c>
      <c r="M35" s="24">
        <v>50</v>
      </c>
      <c r="N35" s="24">
        <v>50</v>
      </c>
      <c r="O35" s="24">
        <v>50</v>
      </c>
      <c r="P35" s="24">
        <v>50</v>
      </c>
      <c r="Q35" s="24">
        <v>50</v>
      </c>
      <c r="R35" s="24">
        <v>50</v>
      </c>
      <c r="S35" s="24">
        <v>50</v>
      </c>
      <c r="T35" s="24">
        <v>50</v>
      </c>
      <c r="U35" s="24">
        <v>50</v>
      </c>
      <c r="V35" s="24">
        <v>50</v>
      </c>
      <c r="W35" s="24">
        <v>50</v>
      </c>
      <c r="X35" s="24">
        <v>50</v>
      </c>
      <c r="Y35" s="24">
        <v>50</v>
      </c>
      <c r="Z35" s="24">
        <v>50</v>
      </c>
      <c r="AA35" s="24">
        <v>50</v>
      </c>
      <c r="AB35" s="24">
        <v>50</v>
      </c>
      <c r="AC35" s="55">
        <v>50</v>
      </c>
      <c r="AD35" s="24">
        <v>50</v>
      </c>
      <c r="AE35" s="24">
        <v>50</v>
      </c>
      <c r="AF35" s="24">
        <v>50</v>
      </c>
      <c r="AG35" s="24">
        <v>50</v>
      </c>
      <c r="AH35" s="24">
        <v>50</v>
      </c>
      <c r="AI35" s="25">
        <v>50</v>
      </c>
    </row>
    <row r="36" spans="1:35" ht="11.25" customHeight="1" x14ac:dyDescent="0.25">
      <c r="A36" s="96"/>
      <c r="B36" s="31" t="s">
        <v>2</v>
      </c>
      <c r="C36" s="32"/>
      <c r="D36" s="60" t="s">
        <v>15</v>
      </c>
      <c r="E36" s="64">
        <v>1.1100000000000001</v>
      </c>
      <c r="F36" s="29">
        <v>1.04</v>
      </c>
      <c r="G36" s="29">
        <v>1.04</v>
      </c>
      <c r="H36" s="29">
        <v>1.04</v>
      </c>
      <c r="I36" s="29">
        <v>1.1100000000000001</v>
      </c>
      <c r="J36" s="29">
        <v>1.1399999999999999</v>
      </c>
      <c r="K36" s="29">
        <v>1.21</v>
      </c>
      <c r="L36" s="29">
        <v>1.47</v>
      </c>
      <c r="M36" s="29">
        <v>3.79</v>
      </c>
      <c r="N36" s="29">
        <v>1.41</v>
      </c>
      <c r="O36" s="29">
        <v>1.27</v>
      </c>
      <c r="P36" s="29">
        <v>1.85</v>
      </c>
      <c r="Q36" s="29">
        <v>2.2599999999999998</v>
      </c>
      <c r="R36" s="29">
        <v>12.83</v>
      </c>
      <c r="S36" s="29">
        <v>7.12</v>
      </c>
      <c r="T36" s="29">
        <v>2.5</v>
      </c>
      <c r="U36" s="29">
        <v>1.97</v>
      </c>
      <c r="V36" s="29">
        <v>1.65</v>
      </c>
      <c r="W36" s="33">
        <v>2.23</v>
      </c>
      <c r="X36" s="33">
        <v>1.72</v>
      </c>
      <c r="Y36" s="33">
        <v>2.08</v>
      </c>
      <c r="Z36" s="33">
        <v>2.33</v>
      </c>
      <c r="AA36" s="33">
        <v>12.88</v>
      </c>
      <c r="AB36" s="33">
        <v>2.81</v>
      </c>
      <c r="AC36" s="57">
        <v>1.99</v>
      </c>
      <c r="AD36" s="33">
        <v>2.68</v>
      </c>
      <c r="AE36" s="33">
        <v>1.51</v>
      </c>
      <c r="AF36" s="33">
        <v>1.28</v>
      </c>
      <c r="AG36" s="33">
        <v>1.52</v>
      </c>
      <c r="AH36" s="29">
        <v>1.36</v>
      </c>
      <c r="AI36" s="30">
        <v>0</v>
      </c>
    </row>
    <row r="37" spans="1:35" ht="11.25" customHeight="1" x14ac:dyDescent="0.25">
      <c r="A37" s="96"/>
      <c r="B37" s="31" t="s">
        <v>7</v>
      </c>
      <c r="C37" s="32">
        <v>2</v>
      </c>
      <c r="D37" s="60" t="s">
        <v>16</v>
      </c>
      <c r="E37" s="64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1</v>
      </c>
      <c r="R37" s="29">
        <v>1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56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</row>
    <row r="38" spans="1:35" ht="11.25" customHeight="1" thickBot="1" x14ac:dyDescent="0.3">
      <c r="A38" s="97"/>
      <c r="B38" s="41" t="s">
        <v>6</v>
      </c>
      <c r="C38" s="42"/>
      <c r="D38" s="68" t="s">
        <v>17</v>
      </c>
      <c r="E38" s="66" t="s">
        <v>19</v>
      </c>
      <c r="F38" s="38" t="s">
        <v>19</v>
      </c>
      <c r="G38" s="38" t="s">
        <v>19</v>
      </c>
      <c r="H38" s="38" t="s">
        <v>19</v>
      </c>
      <c r="I38" s="38" t="s">
        <v>19</v>
      </c>
      <c r="J38" s="38" t="s">
        <v>19</v>
      </c>
      <c r="K38" s="38" t="s">
        <v>19</v>
      </c>
      <c r="L38" s="38" t="s">
        <v>19</v>
      </c>
      <c r="M38" s="38" t="s">
        <v>19</v>
      </c>
      <c r="N38" s="38" t="s">
        <v>19</v>
      </c>
      <c r="O38" s="38" t="s">
        <v>19</v>
      </c>
      <c r="P38" s="38" t="s">
        <v>19</v>
      </c>
      <c r="Q38" s="38" t="s">
        <v>19</v>
      </c>
      <c r="R38" s="38" t="s">
        <v>19</v>
      </c>
      <c r="S38" s="38" t="s">
        <v>19</v>
      </c>
      <c r="T38" s="38" t="s">
        <v>19</v>
      </c>
      <c r="U38" s="38" t="s">
        <v>19</v>
      </c>
      <c r="V38" s="38" t="s">
        <v>19</v>
      </c>
      <c r="W38" s="38" t="s">
        <v>19</v>
      </c>
      <c r="X38" s="38" t="s">
        <v>19</v>
      </c>
      <c r="Y38" s="38" t="s">
        <v>19</v>
      </c>
      <c r="Z38" s="38" t="s">
        <v>19</v>
      </c>
      <c r="AA38" s="38" t="s">
        <v>19</v>
      </c>
      <c r="AB38" s="38" t="s">
        <v>19</v>
      </c>
      <c r="AC38" s="67" t="s">
        <v>19</v>
      </c>
      <c r="AD38" s="38" t="s">
        <v>19</v>
      </c>
      <c r="AE38" s="38" t="s">
        <v>19</v>
      </c>
      <c r="AF38" s="38" t="s">
        <v>19</v>
      </c>
      <c r="AG38" s="38" t="s">
        <v>19</v>
      </c>
      <c r="AH38" s="38" t="s">
        <v>19</v>
      </c>
      <c r="AI38" s="52" t="s">
        <v>19</v>
      </c>
    </row>
    <row r="39" spans="1:35" ht="11.25" customHeight="1" x14ac:dyDescent="0.25"/>
    <row r="40" spans="1:35" ht="15.6" customHeight="1" x14ac:dyDescent="0.25">
      <c r="B40" s="45"/>
      <c r="F40" s="82" t="s">
        <v>57</v>
      </c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69"/>
      <c r="R40" s="69"/>
      <c r="S40" s="69"/>
      <c r="T40" s="69"/>
      <c r="U40" s="69"/>
      <c r="V40" s="82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</row>
    <row r="41" spans="1:35" ht="11.25" customHeight="1" x14ac:dyDescent="0.25">
      <c r="B41" s="45"/>
      <c r="F41" s="82" t="s">
        <v>58</v>
      </c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</row>
    <row r="42" spans="1:35" s="72" customFormat="1" ht="11.25" customHeight="1" x14ac:dyDescent="0.25">
      <c r="B42" s="71"/>
      <c r="F42" s="86" t="s">
        <v>59</v>
      </c>
      <c r="G42" s="83"/>
      <c r="H42" s="83"/>
      <c r="I42" s="83"/>
      <c r="J42" s="83"/>
      <c r="K42" s="83"/>
      <c r="L42" s="83"/>
      <c r="M42" s="83"/>
      <c r="N42" s="83"/>
      <c r="O42" s="73"/>
      <c r="P42" s="86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73"/>
      <c r="AB42" s="73"/>
      <c r="AC42" s="73"/>
    </row>
    <row r="43" spans="1:35" ht="16.149999999999999" customHeight="1" x14ac:dyDescent="0.25">
      <c r="F43" s="82" t="s">
        <v>60</v>
      </c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98"/>
      <c r="W43" s="85"/>
      <c r="X43" s="85"/>
      <c r="Y43" s="85"/>
      <c r="Z43" s="85"/>
      <c r="AA43" s="85"/>
      <c r="AB43" s="85"/>
      <c r="AC43" s="85"/>
      <c r="AD43" s="85"/>
      <c r="AE43" s="85"/>
      <c r="AF43" s="85"/>
    </row>
    <row r="44" spans="1:35" ht="11.25" customHeight="1" x14ac:dyDescent="0.25">
      <c r="B44" s="76" t="s">
        <v>55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V44" s="82"/>
      <c r="W44" s="82"/>
      <c r="X44" s="82"/>
      <c r="Y44" s="82"/>
      <c r="Z44" s="82"/>
      <c r="AA44" s="82"/>
      <c r="AB44" s="82"/>
      <c r="AC44" s="82"/>
      <c r="AD44" s="82"/>
    </row>
    <row r="45" spans="1:35" ht="11.25" customHeight="1" x14ac:dyDescent="0.25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AI45" s="21"/>
    </row>
    <row r="46" spans="1:35" ht="11.25" customHeight="1" x14ac:dyDescent="0.25">
      <c r="B46" s="43" t="s">
        <v>43</v>
      </c>
    </row>
    <row r="47" spans="1:35" ht="11.25" customHeight="1" x14ac:dyDescent="0.25"/>
    <row r="48" spans="1:35" x14ac:dyDescent="0.25">
      <c r="M48" s="44"/>
      <c r="N48" s="44"/>
      <c r="O48" s="44"/>
      <c r="P48" s="44"/>
      <c r="Q48" s="44"/>
      <c r="R48" s="44"/>
      <c r="S48" s="44"/>
      <c r="T48" s="44"/>
      <c r="U48" s="44"/>
      <c r="V48" s="44"/>
    </row>
  </sheetData>
  <mergeCells count="13">
    <mergeCell ref="A6:AI6"/>
    <mergeCell ref="B27:C27"/>
    <mergeCell ref="A29:A34"/>
    <mergeCell ref="A35:A38"/>
    <mergeCell ref="B44:P45"/>
    <mergeCell ref="F40:P40"/>
    <mergeCell ref="F41:AC41"/>
    <mergeCell ref="F43:U43"/>
    <mergeCell ref="V40:AG40"/>
    <mergeCell ref="V43:AF43"/>
    <mergeCell ref="V44:AD44"/>
    <mergeCell ref="F42:N42"/>
    <mergeCell ref="P42:Z42"/>
  </mergeCells>
  <conditionalFormatting sqref="P30:R31">
    <cfRule type="cellIs" dxfId="0" priority="1" operator="greaterThan">
      <formula>$E$28</formula>
    </cfRule>
  </conditionalFormatting>
  <pageMargins left="0.25" right="0.25" top="0.75" bottom="0.75" header="0.3" footer="0.3"/>
  <pageSetup paperSize="9"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RW Perm-Comp Word Document" ma:contentTypeID="0x01010067EB80C5FE939D4A9B3D8BA62129B7F50102008103382B54324B4D9E2A330338A8DF0F" ma:contentTypeVersion="775" ma:contentTypeDescription="Permitting &amp; Compliance Word Document" ma:contentTypeScope="" ma:versionID="8f853458d5c22a40e2fdacf2a0d51663">
  <xsd:schema xmlns:xsd="http://www.w3.org/2001/XMLSchema" xmlns:xs="http://www.w3.org/2001/XMLSchema" xmlns:p="http://schemas.microsoft.com/office/2006/metadata/properties" xmlns:ns2="859f7ad6-93f6-4205-b62b-a17f28acbbac" xmlns:ns4="6e121689-de5b-41b9-a751-bfeda7fa2b07" xmlns:ns5="7300053d-1c5f-4e78-b9e3-ee8c32344bce" xmlns:ns6="http://schemas.microsoft.com/sharepoint/v4" xmlns:ns7="9be56660-2c31-41ef-bc00-23e72f632f2a" targetNamespace="http://schemas.microsoft.com/office/2006/metadata/properties" ma:root="true" ma:fieldsID="b335d48114717a8570ae6bc90dc0ae01" ns2:_="" ns4:_="" ns5:_="" ns6:_="" ns7:_="">
    <xsd:import namespace="859f7ad6-93f6-4205-b62b-a17f28acbbac"/>
    <xsd:import namespace="6e121689-de5b-41b9-a751-bfeda7fa2b07"/>
    <xsd:import namespace="7300053d-1c5f-4e78-b9e3-ee8c32344bce"/>
    <xsd:import namespace="http://schemas.microsoft.com/sharepoint/v4"/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Disclosure_x0020_Status"/>
                <xsd:element ref="ns2:Document_x0020_Date"/>
                <xsd:element ref="ns2:Document_x0020_Type"/>
                <xsd:element ref="ns2:Internal_x002f_External"/>
                <xsd:element ref="ns2:Environment_x0020_Sub_x0020_Folder"/>
                <xsd:element ref="ns2:License_x002f_Activity_x0020_Type"/>
                <xsd:element ref="ns2:Process_x0020_Type"/>
                <xsd:element ref="ns2:Addressee" minOccurs="0"/>
                <xsd:element ref="ns2:Customer_x0020_Name" minOccurs="0"/>
                <xsd:element ref="ns2:Facility_x0020_Address"/>
                <xsd:element ref="ns2:Site_x0020_Name" minOccurs="0"/>
                <xsd:element ref="ns2:Welsh_x0020_Local_x0020_Authority" minOccurs="0"/>
                <xsd:element ref="ns2:Surrendered_x002f_Expired" minOccurs="0"/>
                <xsd:element ref="ns2:Post_x0020_code" minOccurs="0"/>
                <xsd:element ref="ns2:Surrendered_x002f_Expired_x0020_Date" minOccurs="0"/>
                <xsd:element ref="ns4:LastSharedByUser" minOccurs="0"/>
                <xsd:element ref="ns4:LastSharedByTime" minOccurs="0"/>
                <xsd:element ref="ns5:MediaServiceMetadata" minOccurs="0"/>
                <xsd:element ref="ns5:MediaServiceFastMetadata" minOccurs="0"/>
                <xsd:element ref="ns6:IconOverlay" minOccurs="0"/>
                <xsd:element ref="ns5:MediaServiceAutoTags" minOccurs="0"/>
                <xsd:element ref="ns5:MediaServiceOCR" minOccurs="0"/>
                <xsd:element ref="ns5:MediaServiceAutoKeyPoints" minOccurs="0"/>
                <xsd:element ref="ns5:MediaServiceKeyPoints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Location" minOccurs="0"/>
                <xsd:element ref="ns7:_dlc_DocId" minOccurs="0"/>
                <xsd:element ref="ns7:_dlc_DocIdUrl" minOccurs="0"/>
                <xsd:element ref="ns7:_dlc_DocIdPersistId" minOccurs="0"/>
                <xsd:element ref="ns5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f7ad6-93f6-4205-b62b-a17f28acbbac" elementFormDefault="qualified">
    <xsd:import namespace="http://schemas.microsoft.com/office/2006/documentManagement/types"/>
    <xsd:import namespace="http://schemas.microsoft.com/office/infopath/2007/PartnerControls"/>
    <xsd:element name="Disclosure_x0020_Status" ma:index="8" ma:displayName="Disclosure Status" ma:format="Dropdown" ma:indexed="true" ma:internalName="Disclosure_x0020_Status">
      <xsd:simpleType>
        <xsd:restriction base="dms:Choice">
          <xsd:enumeration value="Draft"/>
          <xsd:enumeration value="Public register"/>
          <xsd:enumeration value="Not public register"/>
          <xsd:enumeration value="To be assessed"/>
          <xsd:enumeration value="Approval for access"/>
        </xsd:restriction>
      </xsd:simpleType>
    </xsd:element>
    <xsd:element name="Document_x0020_Date" ma:index="9" ma:displayName="Document Date" ma:format="DateOnly" ma:indexed="true" ma:internalName="Document_x0020_Date">
      <xsd:simpleType>
        <xsd:restriction base="dms:DateTime"/>
      </xsd:simpleType>
    </xsd:element>
    <xsd:element name="Document_x0020_Type" ma:index="10" ma:displayName="Document Type" ma:format="Dropdown" ma:indexed="true" ma:internalName="Document_x0020_Type">
      <xsd:simpleType>
        <xsd:restriction base="dms:Choice">
          <xsd:enumeration value="Agenda"/>
          <xsd:enumeration value="Email"/>
          <xsd:enumeration value="Fax"/>
          <xsd:enumeration value="Form/Proforma"/>
          <xsd:enumeration value="Letter"/>
          <xsd:enumeration value="Memo"/>
          <xsd:enumeration value="Minutes"/>
          <xsd:enumeration value="Permit"/>
          <xsd:enumeration value="Photo"/>
          <xsd:enumeration value="Plan/Drawing"/>
          <xsd:enumeration value="Planning Consent"/>
          <xsd:enumeration value="Report"/>
        </xsd:restriction>
      </xsd:simpleType>
    </xsd:element>
    <xsd:element name="Internal_x002f_External" ma:index="11" ma:displayName="Internal/External" ma:format="Dropdown" ma:internalName="Internal_x002F_External" ma:readOnly="false">
      <xsd:simpleType>
        <xsd:restriction base="dms:Choice">
          <xsd:enumeration value="Incoming document"/>
          <xsd:enumeration value="Internal document"/>
          <xsd:enumeration value="Outgoing document"/>
        </xsd:restriction>
      </xsd:simpleType>
    </xsd:element>
    <xsd:element name="Environment_x0020_Sub_x0020_Folder" ma:index="12" ma:displayName="Environment Category" ma:format="Dropdown" ma:indexed="true" ma:internalName="Environment_x0020_Sub_x0020_Folder">
      <xsd:simpleType>
        <xsd:restriction base="dms:Choice">
          <xsd:enumeration value="Appeal"/>
          <xsd:enumeration value="Enforcement action"/>
          <xsd:enumeration value="Engineering"/>
          <xsd:enumeration value="Environment monitoring"/>
          <xsd:enumeration value="Exemption application"/>
          <xsd:enumeration value="Groundwater Investigation Consent"/>
          <xsd:enumeration value="Incident"/>
          <xsd:enumeration value="Inspections"/>
          <xsd:enumeration value="Licences applications"/>
          <xsd:enumeration value="Licence supervision"/>
          <xsd:enumeration value="Licence surrender"/>
          <xsd:enumeration value="Licence transfer"/>
          <xsd:enumeration value="Licence renewal"/>
          <xsd:enumeration value="Licence variation"/>
          <xsd:enumeration value="OMA"/>
          <xsd:enumeration value="Post licence compliance"/>
          <xsd:enumeration value="Pre-application"/>
          <xsd:enumeration value="Returns"/>
          <xsd:enumeration value="Waste returns"/>
          <xsd:enumeration value="Waste Shipment Forms"/>
        </xsd:restriction>
      </xsd:simpleType>
    </xsd:element>
    <xsd:element name="License_x002f_Activity_x0020_Type" ma:index="14" ma:displayName="License/Activity Type" ma:format="Dropdown" ma:internalName="License_x002F_Activity_x0020_Type">
      <xsd:simpleType>
        <xsd:restriction base="dms:Choice">
          <xsd:enumeration value="1. EPR Waste Facility"/>
          <xsd:enumeration value="2. EPR Mobile Deployments"/>
          <xsd:enumeration value="3. EPR Regulated Industry"/>
          <xsd:enumeration value="4. EPR Water Discharge"/>
          <xsd:enumeration value="5. WRA Water Resources Regulations"/>
          <xsd:enumeration value="6. EPR Groundwater Permits"/>
          <xsd:enumeration value="7. Water Industry Act"/>
          <xsd:enumeration value="8. Herbicides"/>
          <xsd:enumeration value="9. Radioactive Substances Regulation (RSR)"/>
          <xsd:enumeration value="10. Control of Major Accident Hazards Regulation (COMAH)"/>
          <xsd:enumeration value="11. Waste Exemptions"/>
          <xsd:enumeration value="12. Water Exemptions"/>
          <xsd:enumeration value="13. EPR Flood Risk Activity"/>
          <xsd:enumeration value="14. Flood Exemption"/>
          <xsd:enumeration value="15. Marine License"/>
          <xsd:enumeration value="16. MEPS"/>
          <xsd:enumeration value="17. International Waste Shipment"/>
        </xsd:restriction>
      </xsd:simpleType>
    </xsd:element>
    <xsd:element name="Process_x0020_Type" ma:index="15" ma:displayName="Process Type" ma:format="Dropdown" ma:internalName="Process_x0020_Type" ma:readOnly="false">
      <xsd:simpleType>
        <xsd:restriction base="dms:Choice">
          <xsd:enumeration value="Application"/>
          <xsd:enumeration value="Permit"/>
          <xsd:enumeration value="Compliance"/>
          <xsd:enumeration value="Monitoring"/>
          <xsd:enumeration value="Enforcement"/>
        </xsd:restriction>
      </xsd:simpleType>
    </xsd:element>
    <xsd:element name="Addressee" ma:index="16" nillable="true" ma:displayName="Customer Address" ma:hidden="true" ma:internalName="Addressee" ma:readOnly="false">
      <xsd:simpleType>
        <xsd:restriction base="dms:Text">
          <xsd:maxLength value="255"/>
        </xsd:restriction>
      </xsd:simpleType>
    </xsd:element>
    <xsd:element name="Customer_x0020_Name" ma:index="17" nillable="true" ma:displayName="Customer Name" ma:hidden="true" ma:internalName="Customer_x0020_Name" ma:readOnly="false">
      <xsd:simpleType>
        <xsd:restriction base="dms:Text">
          <xsd:maxLength value="255"/>
        </xsd:restriction>
      </xsd:simpleType>
    </xsd:element>
    <xsd:element name="Facility_x0020_Address" ma:index="18" ma:displayName="Facility Address" ma:indexed="true" ma:internalName="Facility_x0020_Address" ma:readOnly="false">
      <xsd:simpleType>
        <xsd:restriction base="dms:Text">
          <xsd:maxLength value="255"/>
        </xsd:restriction>
      </xsd:simpleType>
    </xsd:element>
    <xsd:element name="Site_x0020_Name" ma:index="19" nillable="true" ma:displayName="Site Name" ma:hidden="true" ma:internalName="Site_x0020_Name" ma:readOnly="false">
      <xsd:simpleType>
        <xsd:restriction base="dms:Text">
          <xsd:maxLength value="255"/>
        </xsd:restriction>
      </xsd:simpleType>
    </xsd:element>
    <xsd:element name="Welsh_x0020_Local_x0020_Authority" ma:index="20" nillable="true" ma:displayName="Welsh Local Authority" ma:format="Dropdown" ma:hidden="true" ma:internalName="Welsh_x0020_Local_x0020_Authority" ma:readOnly="false">
      <xsd:simpleType>
        <xsd:restriction base="dms:Choice">
          <xsd:enumeration value="Blaenau Gwent CBC"/>
          <xsd:enumeration value="Bridgend CBC"/>
          <xsd:enumeration value="Caerphilly CBC"/>
          <xsd:enumeration value="Cardiff County Council"/>
          <xsd:enumeration value="Carmarthenshire County Council"/>
          <xsd:enumeration value="Ceredigion County Council"/>
          <xsd:enumeration value="City and County of Swansea"/>
          <xsd:enumeration value="Conwy CBC"/>
          <xsd:enumeration value="Denbighshire County Council"/>
          <xsd:enumeration value="Flintshire County Council"/>
          <xsd:enumeration value="Gwynedd Council"/>
          <xsd:enumeration value="Isle of Anglesey CC"/>
          <xsd:enumeration value="Merthyr Tydfil CBC"/>
          <xsd:enumeration value="Monmouthshire CC"/>
          <xsd:enumeration value="Neath Port Talbot CBC"/>
          <xsd:enumeration value="Newport City Council"/>
          <xsd:enumeration value="Pembrokeshire County Council"/>
          <xsd:enumeration value="Powys County Council"/>
          <xsd:enumeration value="Rhondda Cynon Taff CBC"/>
          <xsd:enumeration value="Torfaen CBC"/>
          <xsd:enumeration value="Vale of Glamorgan Council"/>
          <xsd:enumeration value="Wrexham CBC"/>
          <xsd:enumeration value="Shropshire"/>
        </xsd:restriction>
      </xsd:simpleType>
    </xsd:element>
    <xsd:element name="Surrendered_x002f_Expired" ma:index="21" nillable="true" ma:displayName="Surrendered/Expired" ma:format="Dropdown" ma:hidden="true" ma:internalName="Surrendered_x002F_Expired" ma:readOnly="false">
      <xsd:simpleType>
        <xsd:restriction base="dms:Choice">
          <xsd:enumeration value="Yes"/>
        </xsd:restriction>
      </xsd:simpleType>
    </xsd:element>
    <xsd:element name="Post_x0020_code" ma:index="22" nillable="true" ma:displayName="Post code" ma:hidden="true" ma:internalName="Post_x0020_code" ma:readOnly="false">
      <xsd:simpleType>
        <xsd:restriction base="dms:Text">
          <xsd:maxLength value="255"/>
        </xsd:restriction>
      </xsd:simpleType>
    </xsd:element>
    <xsd:element name="Surrendered_x002f_Expired_x0020_Date" ma:index="23" nillable="true" ma:displayName="Surrendered/Expired Date" ma:format="DateOnly" ma:hidden="true" ma:internalName="Surrendered_x002F_Expired_x0020_Date" ma:readOnly="false">
      <xsd:simpleType>
        <xsd:restriction base="dms:DateTime"/>
      </xsd:simpleType>
    </xsd:element>
    <xsd:element name="TaxCatchAll" ma:index="42" nillable="true" ma:displayName="Taxonomy Catch All Column" ma:hidden="true" ma:list="{7e602b1e-d2f0-4c3e-9f3d-f70bf714bda9}" ma:internalName="TaxCatchAll" ma:showField="CatchAllData" ma:web="6e121689-de5b-41b9-a751-bfeda7fa2b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21689-de5b-41b9-a751-bfeda7fa2b07" elementFormDefault="qualified">
    <xsd:import namespace="http://schemas.microsoft.com/office/2006/documentManagement/types"/>
    <xsd:import namespace="http://schemas.microsoft.com/office/infopath/2007/PartnerControls"/>
    <xsd:element name="LastSharedByUser" ma:index="2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0053d-1c5f-4e78-b9e3-ee8c32344b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9" nillable="true" ma:displayName="MediaServiceAutoTags" ma:internalName="MediaServiceAutoTags" ma:readOnly="true">
      <xsd:simpleType>
        <xsd:restriction base="dms:Text"/>
      </xsd:simpleType>
    </xsd:element>
    <xsd:element name="MediaServiceOCR" ma:index="3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1" nillable="true" ma:taxonomy="true" ma:internalName="lcf76f155ced4ddcb4097134ff3c332f" ma:taxonomyFieldName="MediaServiceImageTags" ma:displayName="Image Tags" ma:readOnly="false" ma:fieldId="{5cf76f15-5ced-4ddc-b409-7134ff3c332f}" ma:taxonomyMulti="true" ma:sspId="78499d3b-94a8-4059-8763-489d4400b1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37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3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3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8499d3b-94a8-4059-8763-489d4400b14a" ContentTypeId="0x01010067EB80C5FE939D4A9B3D8BA62129B7F5010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te_x0020_Name xmlns="859f7ad6-93f6-4205-b62b-a17f28acbbac">Wrexham Clinical Waste Incinerator  SITE CONTACT  ALAN RHODES  07387 124325  alan.rhodes@tradebe.com</Site_x0020_Name>
    <Internal_x002f_External xmlns="859f7ad6-93f6-4205-b62b-a17f28acbbac">Incoming document</Internal_x002f_External>
    <Post_x0020_code xmlns="859f7ad6-93f6-4205-b62b-a17f28acbbac">LL13 9RJ</Post_x0020_code>
    <TaxCatchAll xmlns="859f7ad6-93f6-4205-b62b-a17f28acbbac" xsi:nil="true"/>
    <IconOverlay xmlns="http://schemas.microsoft.com/sharepoint/v4" xsi:nil="true"/>
    <Document_x0020_Type xmlns="859f7ad6-93f6-4205-b62b-a17f28acbbac">Form/Proforma</Document_x0020_Type>
    <Welsh_x0020_Local_x0020_Authority xmlns="859f7ad6-93f6-4205-b62b-a17f28acbbac">Wrexham CBC</Welsh_x0020_Local_x0020_Authority>
    <Disclosure_x0020_Status xmlns="859f7ad6-93f6-4205-b62b-a17f28acbbac">Public register</Disclosure_x0020_Status>
    <Addressee xmlns="859f7ad6-93f6-4205-b62b-a17f28acbbac">Sita House, Grenfell Road, Maidenhead, Berkshire</Addressee>
    <Process_x0020_Type xmlns="859f7ad6-93f6-4205-b62b-a17f28acbbac">Monitoring</Process_x0020_Type>
    <lcf76f155ced4ddcb4097134ff3c332f xmlns="7300053d-1c5f-4e78-b9e3-ee8c32344bce">
      <Terms xmlns="http://schemas.microsoft.com/office/infopath/2007/PartnerControls"/>
    </lcf76f155ced4ddcb4097134ff3c332f>
    <License_x002f_Activity_x0020_Type xmlns="859f7ad6-93f6-4205-b62b-a17f28acbbac">3. EPR Regulated Industry</License_x002f_Activity_x0020_Type>
    <Surrendered_x002f_Expired xmlns="859f7ad6-93f6-4205-b62b-a17f28acbbac" xsi:nil="true"/>
    <Document_x0020_Date xmlns="859f7ad6-93f6-4205-b62b-a17f28acbbac">2023-04-17T23:00:00+00:00</Document_x0020_Date>
    <Facility_x0020_Address xmlns="859f7ad6-93f6-4205-b62b-a17f28acbbac">Marlborough Road, Wrexham Industrial Estate, Wrexham</Facility_x0020_Address>
    <Environment_x0020_Sub_x0020_Folder xmlns="859f7ad6-93f6-4205-b62b-a17f28acbbac">Environment monitoring</Environment_x0020_Sub_x0020_Folder>
    <Customer_x0020_Name xmlns="859f7ad6-93f6-4205-b62b-a17f28acbbac">Tradebe Healthcare National Limited</Customer_x0020_Name>
    <Surrendered_x002f_Expired_x0020_Date xmlns="859f7ad6-93f6-4205-b62b-a17f28acbbac" xsi:nil="true"/>
    <_dlc_DocId xmlns="9be56660-2c31-41ef-bc00-23e72f632f2a">REGU-408-2749605</_dlc_DocId>
    <_dlc_DocIdUrl xmlns="9be56660-2c31-41ef-bc00-23e72f632f2a">
      <Url>https://cyfoethnaturiolcymru.sharepoint.com/teams/Regulatory/Permitting/_layouts/15/DocIdRedir.aspx?ID=REGU-408-2749605</Url>
      <Description>REGU-408-2749605</Description>
    </_dlc_DocIdUrl>
  </documentManagement>
</p:properties>
</file>

<file path=customXml/itemProps1.xml><?xml version="1.0" encoding="utf-8"?>
<ds:datastoreItem xmlns:ds="http://schemas.openxmlformats.org/officeDocument/2006/customXml" ds:itemID="{957141B8-A52B-41AC-9DF4-4B222955F602}"/>
</file>

<file path=customXml/itemProps2.xml><?xml version="1.0" encoding="utf-8"?>
<ds:datastoreItem xmlns:ds="http://schemas.openxmlformats.org/officeDocument/2006/customXml" ds:itemID="{DE2C29A4-B1CC-4D77-B6D1-37DF09EE7FA6}"/>
</file>

<file path=customXml/itemProps3.xml><?xml version="1.0" encoding="utf-8"?>
<ds:datastoreItem xmlns:ds="http://schemas.openxmlformats.org/officeDocument/2006/customXml" ds:itemID="{2BB21A53-04C5-48F7-9BF3-56DD94680D83}"/>
</file>

<file path=customXml/itemProps4.xml><?xml version="1.0" encoding="utf-8"?>
<ds:datastoreItem xmlns:ds="http://schemas.openxmlformats.org/officeDocument/2006/customXml" ds:itemID="{9C073B55-435E-4863-9C4C-358FE8DA93FB}"/>
</file>

<file path=customXml/itemProps5.xml><?xml version="1.0" encoding="utf-8"?>
<ds:datastoreItem xmlns:ds="http://schemas.openxmlformats.org/officeDocument/2006/customXml" ds:itemID="{3C34E17E-0C63-4B7E-8753-6B5C382556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Dust</vt:lpstr>
      <vt:lpstr>VOC</vt:lpstr>
      <vt:lpstr>HCl</vt:lpstr>
      <vt:lpstr>SO2</vt:lpstr>
      <vt:lpstr>NOx</vt:lpstr>
      <vt:lpstr>CO</vt:lpstr>
      <vt:lpstr>Sheet1</vt:lpstr>
    </vt:vector>
  </TitlesOfParts>
  <Company>Sita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 Rhodes</dc:creator>
  <cp:lastModifiedBy>julie.bradford</cp:lastModifiedBy>
  <cp:lastPrinted>2022-09-08T09:54:21Z</cp:lastPrinted>
  <dcterms:created xsi:type="dcterms:W3CDTF">2010-06-10T13:45:57Z</dcterms:created>
  <dcterms:modified xsi:type="dcterms:W3CDTF">2023-04-19T11:08:48Z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0x01010067EB80C5FE939D4A9B3D8BA62129B7F50102008103382B54324B4D9E2A330338A8DF0F</vt:lpwstr>
  </property>
  <property fmtid="{D5CDD505-2E9C-101B-9397-08002B2CF9AE}" pid="3" name="_dlc_DocIdItemGuid">
    <vt:lpwstr>18d434e2-1bb3-42b2-b39e-bb8db27bd97a</vt:lpwstr>
  </property>
  <property fmtid="{D5CDD505-2E9C-101B-9397-08002B2CF9AE}" pid="4" name="MediaServiceImageTags">
    <vt:lpwstr/>
  </property>
</Properties>
</file>