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tsx.sharepoint.com/sites/Regulator/Shared Documents/7.Returns/Q1 2023 Air Returns/"/>
    </mc:Choice>
  </mc:AlternateContent>
  <xr:revisionPtr revIDLastSave="571" documentId="8_{97A49DCF-EC93-4AF3-9237-2D70F6275998}" xr6:coauthVersionLast="47" xr6:coauthVersionMax="47" xr10:uidLastSave="{7869FA66-C6E8-403D-803F-7E6E5D08C83B}"/>
  <bookViews>
    <workbookView xWindow="-120" yWindow="-120" windowWidth="29040" windowHeight="15840" firstSheet="3" activeTab="3" xr2:uid="{00000000-000D-0000-FFFF-FFFF00000000}"/>
  </bookViews>
  <sheets>
    <sheet name="Notes" sheetId="2" r:id="rId1"/>
    <sheet name="Summary" sheetId="7" r:id="rId2"/>
    <sheet name="Plots" sheetId="8" r:id="rId3"/>
    <sheet name="Data" sheetId="9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9" l="1"/>
  <c r="D7" i="9"/>
  <c r="D13" i="9"/>
  <c r="D21" i="9"/>
  <c r="D22" i="9"/>
  <c r="D24" i="9"/>
  <c r="D25" i="9"/>
  <c r="D26" i="9"/>
  <c r="D27" i="9"/>
  <c r="D28" i="9"/>
  <c r="D29" i="9"/>
  <c r="D30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6" i="9"/>
  <c r="D47" i="9"/>
  <c r="D48" i="9"/>
  <c r="D49" i="9"/>
  <c r="D53" i="9"/>
  <c r="D57" i="9"/>
  <c r="D58" i="9"/>
  <c r="D59" i="9"/>
  <c r="D60" i="9"/>
  <c r="D61" i="9"/>
  <c r="D62" i="9"/>
  <c r="D63" i="9"/>
  <c r="D64" i="9"/>
  <c r="D67" i="9"/>
  <c r="D68" i="9"/>
  <c r="D69" i="9"/>
  <c r="D70" i="9"/>
  <c r="D71" i="9"/>
  <c r="D72" i="9"/>
  <c r="D73" i="9"/>
  <c r="D74" i="9"/>
  <c r="D75" i="9"/>
  <c r="D76" i="9"/>
  <c r="D77" i="9"/>
  <c r="D78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B7" i="9"/>
  <c r="B8" i="9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B40" i="9" s="1"/>
  <c r="B41" i="9" s="1"/>
  <c r="B42" i="9" s="1"/>
  <c r="B43" i="9" s="1"/>
  <c r="B44" i="9" s="1"/>
  <c r="B45" i="9" s="1"/>
  <c r="B46" i="9" s="1"/>
  <c r="B47" i="9" s="1"/>
  <c r="B48" i="9" s="1"/>
  <c r="B49" i="9" s="1"/>
  <c r="B50" i="9" s="1"/>
  <c r="B51" i="9" s="1"/>
  <c r="B52" i="9" s="1"/>
  <c r="B53" i="9" s="1"/>
  <c r="B54" i="9" s="1"/>
  <c r="B55" i="9" s="1"/>
  <c r="B56" i="9" s="1"/>
  <c r="B57" i="9" s="1"/>
  <c r="B58" i="9" s="1"/>
  <c r="B59" i="9" s="1"/>
  <c r="B60" i="9" s="1"/>
  <c r="B61" i="9" s="1"/>
  <c r="B62" i="9" s="1"/>
  <c r="B63" i="9" s="1"/>
  <c r="B64" i="9" s="1"/>
  <c r="B65" i="9" s="1"/>
  <c r="B66" i="9" s="1"/>
  <c r="B67" i="9" s="1"/>
  <c r="B68" i="9" s="1"/>
  <c r="B69" i="9" s="1"/>
  <c r="B70" i="9" s="1"/>
  <c r="B71" i="9" s="1"/>
  <c r="B72" i="9" s="1"/>
  <c r="B73" i="9" s="1"/>
  <c r="B74" i="9" s="1"/>
  <c r="B75" i="9" s="1"/>
  <c r="B76" i="9" s="1"/>
  <c r="B77" i="9" s="1"/>
  <c r="B78" i="9" s="1"/>
  <c r="B79" i="9" s="1"/>
  <c r="B80" i="9" s="1"/>
  <c r="B81" i="9" s="1"/>
  <c r="B82" i="9" s="1"/>
  <c r="B83" i="9" s="1"/>
  <c r="B84" i="9" s="1"/>
  <c r="B85" i="9" s="1"/>
  <c r="B86" i="9" s="1"/>
  <c r="B87" i="9" s="1"/>
  <c r="B88" i="9" s="1"/>
  <c r="B89" i="9" s="1"/>
  <c r="B90" i="9" s="1"/>
  <c r="B91" i="9" s="1"/>
  <c r="B92" i="9" s="1"/>
  <c r="B93" i="9" s="1"/>
  <c r="B94" i="9" s="1"/>
  <c r="B95" i="9" s="1"/>
  <c r="Q9" i="7"/>
  <c r="O9" i="7"/>
  <c r="M9" i="7"/>
  <c r="L9" i="7"/>
  <c r="K9" i="7"/>
  <c r="E9" i="7"/>
  <c r="F9" i="7"/>
  <c r="G9" i="7"/>
  <c r="H9" i="7"/>
  <c r="I9" i="7"/>
  <c r="J9" i="7"/>
  <c r="N14" i="7"/>
  <c r="P9" i="7"/>
  <c r="Q8" i="7"/>
  <c r="Q6" i="7"/>
  <c r="Q5" i="7"/>
  <c r="P8" i="7"/>
  <c r="P6" i="7"/>
  <c r="P5" i="7"/>
  <c r="O8" i="7"/>
  <c r="O6" i="7"/>
  <c r="O5" i="7"/>
  <c r="E6" i="7"/>
  <c r="E5" i="7"/>
  <c r="D5" i="7"/>
  <c r="J5" i="7"/>
  <c r="N13" i="7"/>
  <c r="M8" i="7"/>
  <c r="L8" i="7"/>
  <c r="K8" i="7"/>
  <c r="J8" i="7"/>
  <c r="I8" i="7"/>
  <c r="H8" i="7"/>
  <c r="G8" i="7"/>
  <c r="F8" i="7"/>
  <c r="E8" i="7"/>
  <c r="M5" i="7"/>
  <c r="L5" i="7"/>
  <c r="K5" i="7"/>
  <c r="I5" i="7"/>
  <c r="H5" i="7"/>
  <c r="G5" i="7"/>
  <c r="F5" i="7"/>
  <c r="D9" i="7" l="1"/>
  <c r="D8" i="7"/>
  <c r="N10" i="7"/>
  <c r="N11" i="7"/>
  <c r="M6" i="7"/>
  <c r="L6" i="7"/>
  <c r="K6" i="7"/>
  <c r="J6" i="7"/>
  <c r="I6" i="7"/>
  <c r="H6" i="7"/>
  <c r="G6" i="7"/>
  <c r="F6" i="7"/>
  <c r="D6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tc={37D8407D-24AA-488C-BF08-1336D4954A9B}</author>
    <author>tc={299C5717-EC97-428D-BF29-D372D2044BEB}</author>
    <author>tc={A5118CF3-F782-4E1E-A58B-394135E12AD3}</author>
    <author>tc={B536F71F-C332-46D6-BBC4-551E4F4964A6}</author>
    <author>tc={D03DC684-A47C-4499-9022-162C4FBAE5FD}</author>
    <author>tc={1E0449FB-45F2-4EB4-AA32-E65A96176A1D}</author>
    <author>tc={A767353C-11A3-4D8F-BB69-5439AC97F2B2}</author>
    <author>tc={8157D534-8EF8-4918-A644-8F1AC9F4AD9A}</author>
    <author>tc={3B3F0842-4D63-44F3-94AD-153585BC2A42}</author>
    <author>tc={48A5CEC1-86DD-4DBB-B630-A3E608C59D1D}</author>
    <author>tc={EDCF1B87-9D43-4379-A868-5110C2BE72D4}</author>
    <author>tc={BC728107-01E1-4AAF-B959-88A79EA5ACCB}</author>
    <author>tc={ECE7919A-18B3-455C-9EC3-F2D345B12234}</author>
    <author>tc={5EA9DCA4-DC41-4EDE-AF4C-E5B62146A211}</author>
    <author>tc={2E30F6F4-338F-4802-A701-5F43D02B3848}</author>
    <author>tc={7381A404-2C63-4321-90AD-DC88B82B8825}</author>
    <author>tc={CCFDD19F-FF90-4753-8E41-276ADE57764C}</author>
    <author>tc={A82F805D-9161-4430-AB84-D8ECD6922BF8}</author>
    <author>tc={052C7E96-6D86-4B61-84F4-BA2E811F65CB}</author>
    <author>tc={C3A9E30A-9420-4E5F-B916-65C9F064D4C7}</author>
    <author>tc={6B32D777-CF07-4E4A-827E-307F75327A17}</author>
    <author>tc={7983720D-8796-4E8A-A6EB-A027BC9A0EE1}</author>
    <author>tc={26ECC597-CA47-445C-A5D3-F4E57895B3BE}</author>
    <author>tc={72CCC59F-C26B-4603-BEDE-173D7608F1FA}</author>
    <author>tc={0C9731D3-7359-433A-A404-A1F56BDE306C}</author>
    <author>tc={11AA41C3-1851-4CD7-ADD5-A2417FE7EDBB}</author>
    <author>tc={900D9724-C609-4A81-A760-CC9CBD43781B}</author>
    <author>tc={13613912-72E0-4855-B4BE-E1BFBA6CA21F}</author>
    <author>tc={BCD311B2-70B1-4271-80A7-E45520005DBC}</author>
    <author>tc={9D4CC3DD-2D9C-4EA2-BFC0-D316C3568E22}</author>
    <author>tc={49C94D46-3187-4F8C-B274-030B774D2972}</author>
    <author>tc={6A2D7A11-5D69-4C66-B230-02741FA0CF8C}</author>
    <author>tc={34FD58F5-F7BB-4F13-8352-8A86423CF01C}</author>
    <author>tc={828403BE-129F-4B0D-90C1-176046B27859}</author>
    <author>tc={DFAF352E-E746-494F-A5B1-C6059BDCB4DC}</author>
  </authors>
  <commentList>
    <comment ref="D26" authorId="0" shapeId="0" xr:uid="{37D8407D-24AA-488C-BF08-1336D4954A9B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S5N/23/10A</t>
      </text>
    </comment>
    <comment ref="D27" authorId="1" shapeId="0" xr:uid="{299C5717-EC97-428D-BF29-D372D2044BEB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S5N/23/10A</t>
      </text>
    </comment>
    <comment ref="D33" authorId="2" shapeId="0" xr:uid="{A5118CF3-F782-4E1E-A58B-394135E12AD3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S5N/23/10A</t>
      </text>
    </comment>
    <comment ref="D34" authorId="3" shapeId="0" xr:uid="{B536F71F-C332-46D6-BBC4-551E4F4964A6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S5N/23/10A</t>
      </text>
    </comment>
    <comment ref="D35" authorId="4" shapeId="0" xr:uid="{D03DC684-A47C-4499-9022-162C4FBAE5FD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S5N/23/10A</t>
      </text>
    </comment>
    <comment ref="D36" authorId="5" shapeId="0" xr:uid="{1E0449FB-45F2-4EB4-AA32-E65A96176A1D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S5N/23/10A</t>
      </text>
    </comment>
    <comment ref="D38" authorId="6" shapeId="0" xr:uid="{A767353C-11A3-4D8F-BB69-5439AC97F2B2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S5N/23/15A</t>
      </text>
    </comment>
    <comment ref="D39" authorId="7" shapeId="0" xr:uid="{8157D534-8EF8-4918-A644-8F1AC9F4AD9A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S5N/23/15A</t>
      </text>
    </comment>
    <comment ref="D40" authorId="8" shapeId="0" xr:uid="{3B3F0842-4D63-44F3-94AD-153585BC2A42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S5N/23/15A</t>
      </text>
    </comment>
    <comment ref="D41" authorId="9" shapeId="0" xr:uid="{48A5CEC1-86DD-4DBB-B630-A3E608C59D1D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S5N/23/15A</t>
      </text>
    </comment>
    <comment ref="D43" authorId="10" shapeId="0" xr:uid="{EDCF1B87-9D43-4379-A868-5110C2BE72D4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S5N/23/15A</t>
      </text>
    </comment>
    <comment ref="D44" authorId="11" shapeId="0" xr:uid="{BC728107-01E1-4AAF-B959-88A79EA5ACCB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S5N/23/15A</t>
      </text>
    </comment>
    <comment ref="D46" authorId="12" shapeId="0" xr:uid="{ECE7919A-18B3-455C-9EC3-F2D345B12234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S5N/23/15A</t>
      </text>
    </comment>
    <comment ref="D47" authorId="13" shapeId="0" xr:uid="{5EA9DCA4-DC41-4EDE-AF4C-E5B62146A211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S5N/23/15A</t>
      </text>
    </comment>
    <comment ref="D48" authorId="14" shapeId="0" xr:uid="{2E30F6F4-338F-4802-A701-5F43D02B3848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S5N/23/15A</t>
      </text>
    </comment>
    <comment ref="D49" authorId="15" shapeId="0" xr:uid="{7381A404-2C63-4321-90AD-DC88B82B8825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S5N/23/15A</t>
      </text>
    </comment>
    <comment ref="D53" authorId="16" shapeId="0" xr:uid="{CCFDD19F-FF90-4753-8E41-276ADE57764C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S5N/23/15A</t>
      </text>
    </comment>
    <comment ref="D68" authorId="17" shapeId="0" xr:uid="{A82F805D-9161-4430-AB84-D8ECD6922BF8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  <comment ref="D69" authorId="18" shapeId="0" xr:uid="{052C7E96-6D86-4B61-84F4-BA2E811F65CB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  <comment ref="D70" authorId="19" shapeId="0" xr:uid="{C3A9E30A-9420-4E5F-B916-65C9F064D4C7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  <comment ref="D71" authorId="20" shapeId="0" xr:uid="{6B32D777-CF07-4E4A-827E-307F75327A17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  <comment ref="D72" authorId="21" shapeId="0" xr:uid="{7983720D-8796-4E8A-A6EB-A027BC9A0EE1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  <comment ref="D73" authorId="22" shapeId="0" xr:uid="{26ECC597-CA47-445C-A5D3-F4E57895B3BE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  <comment ref="D74" authorId="23" shapeId="0" xr:uid="{72CCC59F-C26B-4603-BEDE-173D7608F1FA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  <comment ref="D75" authorId="24" shapeId="0" xr:uid="{0C9731D3-7359-433A-A404-A1F56BDE306C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  <comment ref="D78" authorId="25" shapeId="0" xr:uid="{11AA41C3-1851-4CD7-ADD5-A2417FE7EDBB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  <comment ref="D83" authorId="26" shapeId="0" xr:uid="{900D9724-C609-4A81-A760-CC9CBD43781B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  <comment ref="D86" authorId="27" shapeId="0" xr:uid="{13613912-72E0-4855-B4BE-E1BFBA6CA21F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  <comment ref="D87" authorId="28" shapeId="0" xr:uid="{BCD311B2-70B1-4271-80A7-E45520005DBC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  <comment ref="D89" authorId="29" shapeId="0" xr:uid="{9D4CC3DD-2D9C-4EA2-BFC0-D316C3568E22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  <comment ref="D90" authorId="30" shapeId="0" xr:uid="{49C94D46-3187-4F8C-B274-030B774D2972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  <comment ref="D91" authorId="31" shapeId="0" xr:uid="{6A2D7A11-5D69-4C66-B230-02741FA0CF8C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  <comment ref="D92" authorId="32" shapeId="0" xr:uid="{34FD58F5-F7BB-4F13-8352-8A86423CF01C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  <comment ref="D93" authorId="33" shapeId="0" xr:uid="{828403BE-129F-4B0D-90C1-176046B27859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  <comment ref="D94" authorId="34" shapeId="0" xr:uid="{DFAF352E-E746-494F-A5B1-C6059BDCB4DC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S5N/23/19A</t>
      </text>
    </comment>
  </commentList>
</comments>
</file>

<file path=xl/sharedStrings.xml><?xml version="1.0" encoding="utf-8"?>
<sst xmlns="http://schemas.openxmlformats.org/spreadsheetml/2006/main" count="1211" uniqueCount="86">
  <si>
    <t>Reference conditions</t>
  </si>
  <si>
    <t>All concentrations in this spreadsheet are reported in dry air at a temperature of 273K, at a pressure of 101.3 kPa and with an oxygen content of 3% dry</t>
  </si>
  <si>
    <t>Uncertainty</t>
  </si>
  <si>
    <t>Concentrations in this spreadsheet are reported after having subtracted the value of the 95% confidence interval (see Section 3.6.7 of the permit):</t>
  </si>
  <si>
    <t>95% confidence interval for nitrogen oxides is taken to be 20%</t>
  </si>
  <si>
    <t>95% confidence interval for sulphur dioxide is taken to be 20%</t>
  </si>
  <si>
    <t>95% confidence interval for dust is taken to be 30%</t>
  </si>
  <si>
    <t>95% confidence interval for carbon monoxide is taken to be 10%</t>
  </si>
  <si>
    <t>Normal operating conditions</t>
  </si>
  <si>
    <t>The document "Power Plant Boiler Abnormal Conditions" sets out the criteria for excluding emissions monitoring data from permitting or other reporting obligations:</t>
  </si>
  <si>
    <t>Parameter</t>
  </si>
  <si>
    <t>Plant</t>
  </si>
  <si>
    <t>Level representing abnormal conditions</t>
  </si>
  <si>
    <t>Boiler oxygen</t>
  </si>
  <si>
    <t>All boilers</t>
  </si>
  <si>
    <t>&gt;17% oxygen</t>
  </si>
  <si>
    <t>Fuel input</t>
  </si>
  <si>
    <t>A51, A52A, A52B, A53 and A62</t>
  </si>
  <si>
    <t>&lt;50% BFG by thermal input</t>
  </si>
  <si>
    <t>A50 (Service Boilers)</t>
  </si>
  <si>
    <t>&lt;35% BFG by thermal input</t>
  </si>
  <si>
    <t>Dust concentrations in mg/m³ (except A55 as % obscuration), reported as measured (uncertainty not taken into account)</t>
  </si>
  <si>
    <t>Source</t>
  </si>
  <si>
    <t>A1</t>
  </si>
  <si>
    <t>A2</t>
  </si>
  <si>
    <t>A8A</t>
  </si>
  <si>
    <t>A8B</t>
  </si>
  <si>
    <t>A9</t>
  </si>
  <si>
    <t>A10</t>
  </si>
  <si>
    <t>A10A</t>
  </si>
  <si>
    <t>A14</t>
  </si>
  <si>
    <t>A15</t>
  </si>
  <si>
    <t>A16</t>
  </si>
  <si>
    <t>A55</t>
  </si>
  <si>
    <t>A63</t>
  </si>
  <si>
    <t>Description</t>
  </si>
  <si>
    <t>Sinter plant main stack
(particulate)</t>
  </si>
  <si>
    <t>Sinter plant deduster stack</t>
  </si>
  <si>
    <t>BF4 casthouse fume extraction North</t>
  </si>
  <si>
    <t>BF4 casthouse fume extraction South</t>
  </si>
  <si>
    <t>BF5 casthouse fume extraction</t>
  </si>
  <si>
    <t>Iron desulphurisation/hot metal pouring fume extraction plant stack</t>
  </si>
  <si>
    <t>Hot metal fume extraction
no. 2</t>
  </si>
  <si>
    <t>Secondary fume extraction stack North</t>
  </si>
  <si>
    <t>Secondary fume extraction stack Centre</t>
  </si>
  <si>
    <t>Secondary fume extraction stack South</t>
  </si>
  <si>
    <t>Morfa main stack</t>
  </si>
  <si>
    <t>CASOB/ desulph fume extraction plant</t>
  </si>
  <si>
    <r>
      <t>Sinter plant main stack
(SO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)</t>
    </r>
  </si>
  <si>
    <r>
      <t>Sinter plant main stack
(NO</t>
    </r>
    <r>
      <rPr>
        <vertAlign val="subscript"/>
        <sz val="10"/>
        <color theme="1"/>
        <rFont val="Arial"/>
        <family val="2"/>
      </rPr>
      <t>X</t>
    </r>
    <r>
      <rPr>
        <sz val="10"/>
        <color theme="1"/>
        <rFont val="Arial"/>
        <family val="2"/>
      </rPr>
      <t>)</t>
    </r>
  </si>
  <si>
    <t>Daily means</t>
  </si>
  <si>
    <t>Minimum</t>
  </si>
  <si>
    <t>Maximum</t>
  </si>
  <si>
    <t>Limit</t>
  </si>
  <si>
    <t>No. &gt; Limit</t>
  </si>
  <si>
    <t>No. &gt; Limit w Uncert</t>
  </si>
  <si>
    <t>Weekly mean</t>
  </si>
  <si>
    <t>NOTES</t>
  </si>
  <si>
    <t>Measured concentrations - daily means (mg/m³)</t>
  </si>
  <si>
    <t>Limits</t>
  </si>
  <si>
    <t>Obscuration %</t>
  </si>
  <si>
    <t>BF  and BOS plant sources</t>
  </si>
  <si>
    <t>Sinter plant main stack (Particulate)</t>
  </si>
  <si>
    <t>Sinter plant main stack (Particulate) Uncertainty Applied</t>
  </si>
  <si>
    <r>
      <t>Sinter plant main stack (SO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</t>
    </r>
  </si>
  <si>
    <r>
      <t>Sinter plant main stack (SO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 Uncertainty Applied</t>
    </r>
  </si>
  <si>
    <r>
      <t>Sinter plant main stack (NO</t>
    </r>
    <r>
      <rPr>
        <vertAlign val="subscript"/>
        <sz val="11"/>
        <color theme="1"/>
        <rFont val="Arial"/>
        <family val="2"/>
      </rPr>
      <t>X</t>
    </r>
    <r>
      <rPr>
        <sz val="11"/>
        <color theme="1"/>
        <rFont val="Arial"/>
        <family val="2"/>
      </rPr>
      <t>)</t>
    </r>
  </si>
  <si>
    <t>Sinter plant main stack (NOx) Uncertainty Applied</t>
  </si>
  <si>
    <t>Sinter plant deduster stack Uncertainty Applied</t>
  </si>
  <si>
    <t>BF4 casthouse fume extraction North
Uncertainty Applied</t>
  </si>
  <si>
    <t>BF4 casthouse fume extraction South Uncertainty Applied</t>
  </si>
  <si>
    <t>Iron desulphurisation/hot metal pouring fume extraction plant stack Uncertainty Applied</t>
  </si>
  <si>
    <t>Hot metal fume extraction no. 2</t>
  </si>
  <si>
    <t>Hot metal fume extraction no. 2
Uncetainty Applied</t>
  </si>
  <si>
    <t>Secondary fume extraction stack North
Uncertainty Applied</t>
  </si>
  <si>
    <t>Secondary fume extraction stack Centre Uncertainty Applied</t>
  </si>
  <si>
    <t>Secondary fume extraction stack South
Uncertainty Applied</t>
  </si>
  <si>
    <t>CASOB/ desulph fume extraction plant Uncertainty Applied</t>
  </si>
  <si>
    <t>Sinter plant main stack</t>
  </si>
  <si>
    <r>
      <t>Sinter Plant Main Stack SO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&amp; NO</t>
    </r>
    <r>
      <rPr>
        <vertAlign val="subscript"/>
        <sz val="11"/>
        <color theme="1"/>
        <rFont val="Arial"/>
        <family val="2"/>
      </rPr>
      <t>X</t>
    </r>
  </si>
  <si>
    <t>Date / Uncertainty</t>
  </si>
  <si>
    <t>Measured</t>
  </si>
  <si>
    <t>Uncertainty Applied 30%</t>
  </si>
  <si>
    <t/>
  </si>
  <si>
    <t>Week commencing (Sunday to Saturday)</t>
  </si>
  <si>
    <t>Sinter plant 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</si>
</sst>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mmm\ dd\ yyyy"/>
    <numFmt numFmtId="166" formatCode="[$-F800]dddd\,\ mmmm\ dd\,\ yyyy"/>
    <numFmt numFmtId="167" formatCode="#,##0.0"/>
  </numFmts>
  <fonts count="58" x14ac:knownFonts="1">
    <font>
      <sz val="1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vertAlign val="subscript"/>
      <sz val="11"/>
      <color theme="1"/>
      <name val="Arial"/>
      <family val="2"/>
    </font>
    <font>
      <sz val="10"/>
      <name val="Arial"/>
      <family val="2"/>
    </font>
    <font>
      <vertAlign val="subscript"/>
      <sz val="10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20"/>
      <name val="Arial"/>
      <family val="2"/>
    </font>
    <font>
      <b/>
      <sz val="11"/>
      <color indexed="52"/>
      <name val="Arial"/>
      <family val="2"/>
    </font>
    <font>
      <b/>
      <sz val="11"/>
      <color indexed="9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b/>
      <sz val="15"/>
      <color indexed="54"/>
      <name val="Arial"/>
      <family val="2"/>
    </font>
    <font>
      <b/>
      <sz val="13"/>
      <color indexed="54"/>
      <name val="Arial"/>
      <family val="2"/>
    </font>
    <font>
      <b/>
      <sz val="11"/>
      <color indexed="54"/>
      <name val="Arial"/>
      <family val="2"/>
    </font>
    <font>
      <sz val="11"/>
      <color indexed="62"/>
      <name val="Arial"/>
      <family val="2"/>
    </font>
    <font>
      <sz val="11"/>
      <color indexed="52"/>
      <name val="Arial"/>
      <family val="2"/>
    </font>
    <font>
      <sz val="11"/>
      <color indexed="60"/>
      <name val="Arial"/>
      <family val="2"/>
    </font>
    <font>
      <b/>
      <sz val="11"/>
      <color indexed="63"/>
      <name val="Arial"/>
      <family val="2"/>
    </font>
    <font>
      <sz val="18"/>
      <color indexed="54"/>
      <name val="Calibri Light"/>
      <family val="2"/>
    </font>
    <font>
      <b/>
      <sz val="11"/>
      <color indexed="8"/>
      <name val="Arial"/>
      <family val="2"/>
    </font>
    <font>
      <sz val="11"/>
      <color indexed="10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u/>
      <sz val="9"/>
      <color indexed="12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rgb="FFFF7C80"/>
        <bgColor indexed="64"/>
      </patternFill>
    </fill>
  </fills>
  <borders count="54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4">
    <xf numFmtId="0" fontId="0" fillId="0" borderId="0" applyFont="0" applyFill="0" applyBorder="0" applyAlignment="0" applyProtection="0"/>
    <xf numFmtId="0" fontId="7" fillId="0" borderId="0"/>
    <xf numFmtId="0" fontId="16" fillId="0" borderId="0" applyFont="0" applyFill="0" applyBorder="0" applyAlignment="0" applyProtection="0"/>
    <xf numFmtId="0" fontId="6" fillId="0" borderId="0"/>
    <xf numFmtId="0" fontId="5" fillId="0" borderId="0"/>
    <xf numFmtId="9" fontId="16" fillId="0" borderId="0" applyFont="0" applyFill="0" applyBorder="0" applyAlignment="0" applyProtection="0"/>
    <xf numFmtId="0" fontId="4" fillId="0" borderId="0"/>
    <xf numFmtId="0" fontId="19" fillId="0" borderId="0" applyFont="0" applyFill="0" applyBorder="0" applyAlignment="0" applyProtection="0"/>
    <xf numFmtId="0" fontId="3" fillId="0" borderId="0"/>
    <xf numFmtId="9" fontId="19" fillId="0" borderId="0" applyFont="0" applyFill="0" applyBorder="0" applyAlignment="0" applyProtection="0"/>
    <xf numFmtId="0" fontId="20" fillId="0" borderId="0"/>
    <xf numFmtId="0" fontId="21" fillId="0" borderId="0" applyFont="0" applyFill="0" applyBorder="0" applyAlignment="0" applyProtection="0"/>
    <xf numFmtId="0" fontId="22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4" borderId="0" applyNumberFormat="0" applyBorder="0" applyAlignment="0" applyProtection="0"/>
    <xf numFmtId="0" fontId="22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6" borderId="0" applyNumberFormat="0" applyBorder="0" applyAlignment="0" applyProtection="0"/>
    <xf numFmtId="0" fontId="22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22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22" fillId="4" borderId="0" applyNumberFormat="0" applyBorder="0" applyAlignment="0" applyProtection="0"/>
    <xf numFmtId="0" fontId="40" fillId="3" borderId="0" applyNumberFormat="0" applyBorder="0" applyAlignment="0" applyProtection="0"/>
    <xf numFmtId="0" fontId="40" fillId="3" borderId="0" applyNumberFormat="0" applyBorder="0" applyAlignment="0" applyProtection="0"/>
    <xf numFmtId="0" fontId="22" fillId="8" borderId="0" applyNumberFormat="0" applyBorder="0" applyAlignment="0" applyProtection="0"/>
    <xf numFmtId="0" fontId="40" fillId="5" borderId="0" applyNumberFormat="0" applyBorder="0" applyAlignment="0" applyProtection="0"/>
    <xf numFmtId="0" fontId="40" fillId="5" borderId="0" applyNumberFormat="0" applyBorder="0" applyAlignment="0" applyProtection="0"/>
    <xf numFmtId="0" fontId="22" fillId="11" borderId="0" applyNumberFormat="0" applyBorder="0" applyAlignment="0" applyProtection="0"/>
    <xf numFmtId="0" fontId="40" fillId="11" borderId="0" applyNumberFormat="0" applyBorder="0" applyAlignment="0" applyProtection="0"/>
    <xf numFmtId="0" fontId="40" fillId="11" borderId="0" applyNumberFormat="0" applyBorder="0" applyAlignment="0" applyProtection="0"/>
    <xf numFmtId="0" fontId="22" fillId="5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22" fillId="13" borderId="0" applyNumberFormat="0" applyBorder="0" applyAlignment="0" applyProtection="0"/>
    <xf numFmtId="0" fontId="40" fillId="14" borderId="0" applyNumberFormat="0" applyBorder="0" applyAlignment="0" applyProtection="0"/>
    <xf numFmtId="0" fontId="40" fillId="14" borderId="0" applyNumberFormat="0" applyBorder="0" applyAlignment="0" applyProtection="0"/>
    <xf numFmtId="0" fontId="22" fillId="15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22" fillId="11" borderId="0" applyNumberFormat="0" applyBorder="0" applyAlignment="0" applyProtection="0"/>
    <xf numFmtId="0" fontId="40" fillId="11" borderId="0" applyNumberFormat="0" applyBorder="0" applyAlignment="0" applyProtection="0"/>
    <xf numFmtId="0" fontId="40" fillId="11" borderId="0" applyNumberFormat="0" applyBorder="0" applyAlignment="0" applyProtection="0"/>
    <xf numFmtId="0" fontId="22" fillId="15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23" fillId="11" borderId="0" applyNumberFormat="0" applyBorder="0" applyAlignment="0" applyProtection="0"/>
    <xf numFmtId="0" fontId="42" fillId="17" borderId="0" applyNumberFormat="0" applyBorder="0" applyAlignment="0" applyProtection="0"/>
    <xf numFmtId="0" fontId="23" fillId="5" borderId="0" applyNumberFormat="0" applyBorder="0" applyAlignment="0" applyProtection="0"/>
    <xf numFmtId="0" fontId="42" fillId="12" borderId="0" applyNumberFormat="0" applyBorder="0" applyAlignment="0" applyProtection="0"/>
    <xf numFmtId="0" fontId="23" fillId="13" borderId="0" applyNumberFormat="0" applyBorder="0" applyAlignment="0" applyProtection="0"/>
    <xf numFmtId="0" fontId="42" fillId="14" borderId="0" applyNumberFormat="0" applyBorder="0" applyAlignment="0" applyProtection="0"/>
    <xf numFmtId="0" fontId="23" fillId="15" borderId="0" applyNumberFormat="0" applyBorder="0" applyAlignment="0" applyProtection="0"/>
    <xf numFmtId="0" fontId="42" fillId="18" borderId="0" applyNumberFormat="0" applyBorder="0" applyAlignment="0" applyProtection="0"/>
    <xf numFmtId="0" fontId="23" fillId="19" borderId="0" applyNumberFormat="0" applyBorder="0" applyAlignment="0" applyProtection="0"/>
    <xf numFmtId="0" fontId="42" fillId="19" borderId="0" applyNumberFormat="0" applyBorder="0" applyAlignment="0" applyProtection="0"/>
    <xf numFmtId="0" fontId="23" fillId="20" borderId="0" applyNumberFormat="0" applyBorder="0" applyAlignment="0" applyProtection="0"/>
    <xf numFmtId="0" fontId="42" fillId="21" borderId="0" applyNumberFormat="0" applyBorder="0" applyAlignment="0" applyProtection="0"/>
    <xf numFmtId="0" fontId="23" fillId="19" borderId="0" applyNumberFormat="0" applyBorder="0" applyAlignment="0" applyProtection="0"/>
    <xf numFmtId="0" fontId="42" fillId="22" borderId="0" applyNumberFormat="0" applyBorder="0" applyAlignment="0" applyProtection="0"/>
    <xf numFmtId="0" fontId="23" fillId="23" borderId="0" applyNumberFormat="0" applyBorder="0" applyAlignment="0" applyProtection="0"/>
    <xf numFmtId="0" fontId="42" fillId="24" borderId="0" applyNumberFormat="0" applyBorder="0" applyAlignment="0" applyProtection="0"/>
    <xf numFmtId="0" fontId="23" fillId="25" borderId="0" applyNumberFormat="0" applyBorder="0" applyAlignment="0" applyProtection="0"/>
    <xf numFmtId="0" fontId="42" fillId="20" borderId="0" applyNumberFormat="0" applyBorder="0" applyAlignment="0" applyProtection="0"/>
    <xf numFmtId="0" fontId="23" fillId="16" borderId="0" applyNumberFormat="0" applyBorder="0" applyAlignment="0" applyProtection="0"/>
    <xf numFmtId="0" fontId="42" fillId="18" borderId="0" applyNumberFormat="0" applyBorder="0" applyAlignment="0" applyProtection="0"/>
    <xf numFmtId="0" fontId="23" fillId="22" borderId="0" applyNumberFormat="0" applyBorder="0" applyAlignment="0" applyProtection="0"/>
    <xf numFmtId="0" fontId="42" fillId="19" borderId="0" applyNumberFormat="0" applyBorder="0" applyAlignment="0" applyProtection="0"/>
    <xf numFmtId="0" fontId="23" fillId="20" borderId="0" applyNumberFormat="0" applyBorder="0" applyAlignment="0" applyProtection="0"/>
    <xf numFmtId="0" fontId="42" fillId="23" borderId="0" applyNumberFormat="0" applyBorder="0" applyAlignment="0" applyProtection="0"/>
    <xf numFmtId="0" fontId="24" fillId="6" borderId="0" applyNumberFormat="0" applyBorder="0" applyAlignment="0" applyProtection="0"/>
    <xf numFmtId="0" fontId="43" fillId="6" borderId="0" applyNumberFormat="0" applyBorder="0" applyAlignment="0" applyProtection="0"/>
    <xf numFmtId="0" fontId="25" fillId="13" borderId="36" applyNumberFormat="0" applyAlignment="0" applyProtection="0"/>
    <xf numFmtId="0" fontId="44" fillId="13" borderId="36" applyNumberFormat="0" applyAlignment="0" applyProtection="0"/>
    <xf numFmtId="0" fontId="26" fillId="25" borderId="37" applyNumberFormat="0" applyAlignment="0" applyProtection="0"/>
    <xf numFmtId="0" fontId="45" fillId="25" borderId="37" applyNumberFormat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28" fillId="8" borderId="0" applyNumberFormat="0" applyBorder="0" applyAlignment="0" applyProtection="0"/>
    <xf numFmtId="0" fontId="47" fillId="8" borderId="0" applyNumberFormat="0" applyBorder="0" applyAlignment="0" applyProtection="0"/>
    <xf numFmtId="0" fontId="29" fillId="0" borderId="38" applyNumberFormat="0" applyFill="0" applyAlignment="0" applyProtection="0"/>
    <xf numFmtId="0" fontId="48" fillId="0" borderId="39" applyNumberFormat="0" applyFill="0" applyAlignment="0" applyProtection="0"/>
    <xf numFmtId="0" fontId="30" fillId="0" borderId="40" applyNumberFormat="0" applyFill="0" applyAlignment="0" applyProtection="0"/>
    <xf numFmtId="0" fontId="49" fillId="0" borderId="41" applyNumberFormat="0" applyFill="0" applyAlignment="0" applyProtection="0"/>
    <xf numFmtId="0" fontId="31" fillId="0" borderId="42" applyNumberFormat="0" applyFill="0" applyAlignment="0" applyProtection="0"/>
    <xf numFmtId="0" fontId="50" fillId="0" borderId="43" applyNumberFormat="0" applyFill="0" applyAlignment="0" applyProtection="0"/>
    <xf numFmtId="0" fontId="31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1" fillId="0" borderId="0" applyNumberFormat="0" applyFill="0" applyBorder="0" applyAlignment="0" applyProtection="0">
      <alignment vertical="top"/>
      <protection locked="0"/>
    </xf>
    <xf numFmtId="0" fontId="32" fillId="5" borderId="36" applyNumberFormat="0" applyAlignment="0" applyProtection="0"/>
    <xf numFmtId="0" fontId="51" fillId="5" borderId="36" applyNumberFormat="0" applyAlignment="0" applyProtection="0"/>
    <xf numFmtId="0" fontId="33" fillId="0" borderId="44" applyNumberFormat="0" applyFill="0" applyAlignment="0" applyProtection="0"/>
    <xf numFmtId="0" fontId="52" fillId="0" borderId="44" applyNumberFormat="0" applyFill="0" applyAlignment="0" applyProtection="0"/>
    <xf numFmtId="0" fontId="34" fillId="15" borderId="0" applyNumberFormat="0" applyBorder="0" applyAlignment="0" applyProtection="0"/>
    <xf numFmtId="0" fontId="53" fillId="15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2" fillId="9" borderId="45" applyNumberFormat="0" applyFont="0" applyAlignment="0" applyProtection="0"/>
    <xf numFmtId="0" fontId="16" fillId="9" borderId="45" applyNumberFormat="0" applyFont="0" applyAlignment="0" applyProtection="0"/>
    <xf numFmtId="0" fontId="35" fillId="13" borderId="46" applyNumberFormat="0" applyAlignment="0" applyProtection="0"/>
    <xf numFmtId="0" fontId="54" fillId="13" borderId="46" applyNumberFormat="0" applyAlignment="0" applyProtection="0"/>
    <xf numFmtId="9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7" fillId="0" borderId="47" applyNumberFormat="0" applyFill="0" applyAlignment="0" applyProtection="0"/>
    <xf numFmtId="0" fontId="56" fillId="0" borderId="48" applyNumberFormat="0" applyFill="0" applyAlignment="0" applyProtection="0"/>
    <xf numFmtId="0" fontId="38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5" fillId="13" borderId="49" applyNumberFormat="0" applyAlignment="0" applyProtection="0"/>
    <xf numFmtId="0" fontId="44" fillId="13" borderId="49" applyNumberFormat="0" applyAlignment="0" applyProtection="0"/>
    <xf numFmtId="0" fontId="32" fillId="5" borderId="49" applyNumberFormat="0" applyAlignment="0" applyProtection="0"/>
    <xf numFmtId="0" fontId="51" fillId="5" borderId="49" applyNumberFormat="0" applyAlignment="0" applyProtection="0"/>
    <xf numFmtId="0" fontId="22" fillId="9" borderId="50" applyNumberFormat="0" applyFont="0" applyAlignment="0" applyProtection="0"/>
    <xf numFmtId="0" fontId="16" fillId="9" borderId="50" applyNumberFormat="0" applyFont="0" applyAlignment="0" applyProtection="0"/>
    <xf numFmtId="0" fontId="35" fillId="13" borderId="51" applyNumberFormat="0" applyAlignment="0" applyProtection="0"/>
    <xf numFmtId="0" fontId="54" fillId="13" borderId="51" applyNumberFormat="0" applyAlignment="0" applyProtection="0"/>
    <xf numFmtId="0" fontId="37" fillId="0" borderId="52" applyNumberFormat="0" applyFill="0" applyAlignment="0" applyProtection="0"/>
    <xf numFmtId="0" fontId="56" fillId="0" borderId="53" applyNumberFormat="0" applyFill="0" applyAlignment="0" applyProtection="0"/>
  </cellStyleXfs>
  <cellXfs count="114">
    <xf numFmtId="0" fontId="0" fillId="0" borderId="0" xfId="0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8" fillId="0" borderId="0" xfId="0" applyFont="1"/>
    <xf numFmtId="0" fontId="0" fillId="0" borderId="0" xfId="0" applyFont="1" applyAlignment="1"/>
    <xf numFmtId="0" fontId="8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0" fillId="0" borderId="8" xfId="0" applyBorder="1"/>
    <xf numFmtId="0" fontId="0" fillId="0" borderId="9" xfId="0" applyBorder="1"/>
    <xf numFmtId="0" fontId="7" fillId="0" borderId="0" xfId="1"/>
    <xf numFmtId="0" fontId="7" fillId="0" borderId="0" xfId="1" applyAlignment="1">
      <alignment vertical="top"/>
    </xf>
    <xf numFmtId="164" fontId="7" fillId="0" borderId="0" xfId="1" applyNumberFormat="1"/>
    <xf numFmtId="165" fontId="11" fillId="0" borderId="0" xfId="0" applyNumberFormat="1" applyFont="1" applyBorder="1" applyAlignment="1">
      <alignment horizontal="left"/>
    </xf>
    <xf numFmtId="0" fontId="13" fillId="0" borderId="0" xfId="0" applyFont="1"/>
    <xf numFmtId="0" fontId="11" fillId="0" borderId="0" xfId="0" applyFont="1"/>
    <xf numFmtId="0" fontId="11" fillId="0" borderId="0" xfId="0" applyFont="1" applyBorder="1"/>
    <xf numFmtId="0" fontId="13" fillId="0" borderId="0" xfId="0" applyFont="1" applyBorder="1" applyAlignment="1">
      <alignment horizontal="left"/>
    </xf>
    <xf numFmtId="0" fontId="0" fillId="0" borderId="0" xfId="0" applyFont="1"/>
    <xf numFmtId="0" fontId="0" fillId="0" borderId="0" xfId="0" applyFont="1" applyBorder="1"/>
    <xf numFmtId="0" fontId="0" fillId="0" borderId="5" xfId="0" applyFont="1" applyBorder="1"/>
    <xf numFmtId="164" fontId="0" fillId="0" borderId="5" xfId="0" applyNumberFormat="1" applyFont="1" applyBorder="1"/>
    <xf numFmtId="0" fontId="0" fillId="0" borderId="10" xfId="0" applyFont="1" applyBorder="1"/>
    <xf numFmtId="164" fontId="0" fillId="0" borderId="10" xfId="0" applyNumberFormat="1" applyFont="1" applyBorder="1"/>
    <xf numFmtId="0" fontId="0" fillId="2" borderId="0" xfId="0" applyFill="1"/>
    <xf numFmtId="0" fontId="0" fillId="2" borderId="0" xfId="0" applyFont="1" applyFill="1"/>
    <xf numFmtId="0" fontId="0" fillId="2" borderId="0" xfId="0" applyFont="1" applyFill="1" applyBorder="1"/>
    <xf numFmtId="1" fontId="0" fillId="0" borderId="10" xfId="0" applyNumberFormat="1" applyFont="1" applyBorder="1"/>
    <xf numFmtId="165" fontId="14" fillId="0" borderId="0" xfId="0" applyNumberFormat="1" applyFont="1" applyBorder="1" applyAlignment="1">
      <alignment horizontal="left"/>
    </xf>
    <xf numFmtId="166" fontId="11" fillId="0" borderId="0" xfId="1" applyNumberFormat="1" applyFont="1" applyAlignment="1">
      <alignment horizontal="left"/>
    </xf>
    <xf numFmtId="164" fontId="0" fillId="0" borderId="11" xfId="0" applyNumberFormat="1" applyFont="1" applyBorder="1"/>
    <xf numFmtId="0" fontId="0" fillId="0" borderId="12" xfId="0" applyFont="1" applyBorder="1"/>
    <xf numFmtId="0" fontId="0" fillId="0" borderId="5" xfId="0" applyFont="1" applyFill="1" applyBorder="1"/>
    <xf numFmtId="0" fontId="0" fillId="0" borderId="17" xfId="0" applyFont="1" applyBorder="1"/>
    <xf numFmtId="0" fontId="10" fillId="0" borderId="18" xfId="1" applyFont="1" applyBorder="1" applyAlignment="1">
      <alignment horizontal="right"/>
    </xf>
    <xf numFmtId="0" fontId="10" fillId="0" borderId="19" xfId="1" applyFont="1" applyBorder="1" applyAlignment="1">
      <alignment horizontal="right"/>
    </xf>
    <xf numFmtId="0" fontId="10" fillId="0" borderId="20" xfId="1" applyFont="1" applyBorder="1" applyAlignment="1">
      <alignment horizontal="right"/>
    </xf>
    <xf numFmtId="0" fontId="0" fillId="0" borderId="22" xfId="0" applyFont="1" applyBorder="1" applyAlignment="1">
      <alignment vertical="top"/>
    </xf>
    <xf numFmtId="0" fontId="10" fillId="0" borderId="13" xfId="1" applyFont="1" applyBorder="1" applyAlignment="1">
      <alignment horizontal="right" vertical="top" wrapText="1"/>
    </xf>
    <xf numFmtId="0" fontId="10" fillId="0" borderId="10" xfId="1" applyFont="1" applyBorder="1" applyAlignment="1">
      <alignment horizontal="right" vertical="top" wrapText="1"/>
    </xf>
    <xf numFmtId="0" fontId="12" fillId="0" borderId="10" xfId="1" applyFont="1" applyBorder="1" applyAlignment="1">
      <alignment horizontal="right" vertical="top" wrapText="1"/>
    </xf>
    <xf numFmtId="0" fontId="10" fillId="0" borderId="23" xfId="1" applyFont="1" applyBorder="1" applyAlignment="1">
      <alignment horizontal="right" vertical="top" wrapText="1"/>
    </xf>
    <xf numFmtId="0" fontId="0" fillId="0" borderId="19" xfId="0" applyFont="1" applyBorder="1"/>
    <xf numFmtId="164" fontId="0" fillId="0" borderId="19" xfId="0" applyNumberFormat="1" applyFont="1" applyBorder="1"/>
    <xf numFmtId="164" fontId="0" fillId="0" borderId="19" xfId="0" applyNumberFormat="1" applyFont="1" applyFill="1" applyBorder="1"/>
    <xf numFmtId="164" fontId="0" fillId="0" borderId="24" xfId="0" applyNumberFormat="1" applyFont="1" applyFill="1" applyBorder="1"/>
    <xf numFmtId="0" fontId="0" fillId="0" borderId="26" xfId="0" applyFill="1" applyBorder="1"/>
    <xf numFmtId="0" fontId="0" fillId="0" borderId="21" xfId="0" applyFont="1" applyBorder="1"/>
    <xf numFmtId="0" fontId="0" fillId="0" borderId="21" xfId="0" applyFont="1" applyFill="1" applyBorder="1"/>
    <xf numFmtId="0" fontId="0" fillId="0" borderId="27" xfId="0" applyFill="1" applyBorder="1"/>
    <xf numFmtId="164" fontId="0" fillId="0" borderId="25" xfId="0" applyNumberFormat="1" applyFont="1" applyFill="1" applyBorder="1"/>
    <xf numFmtId="164" fontId="0" fillId="0" borderId="26" xfId="0" applyNumberFormat="1" applyFont="1" applyBorder="1"/>
    <xf numFmtId="0" fontId="0" fillId="0" borderId="27" xfId="0" applyFont="1" applyBorder="1"/>
    <xf numFmtId="0" fontId="0" fillId="0" borderId="10" xfId="0" applyFont="1" applyFill="1" applyBorder="1"/>
    <xf numFmtId="0" fontId="0" fillId="0" borderId="29" xfId="0" applyFont="1" applyBorder="1"/>
    <xf numFmtId="0" fontId="0" fillId="0" borderId="30" xfId="0" applyFont="1" applyBorder="1"/>
    <xf numFmtId="164" fontId="0" fillId="0" borderId="30" xfId="0" applyNumberFormat="1" applyFont="1" applyBorder="1"/>
    <xf numFmtId="164" fontId="0" fillId="0" borderId="31" xfId="0" applyNumberFormat="1" applyFont="1" applyBorder="1"/>
    <xf numFmtId="0" fontId="0" fillId="0" borderId="30" xfId="0" applyFont="1" applyFill="1" applyBorder="1"/>
    <xf numFmtId="0" fontId="0" fillId="0" borderId="32" xfId="0" applyFill="1" applyBorder="1"/>
    <xf numFmtId="0" fontId="0" fillId="0" borderId="21" xfId="0" applyFont="1" applyBorder="1" applyAlignment="1">
      <alignment wrapText="1"/>
    </xf>
    <xf numFmtId="0" fontId="0" fillId="0" borderId="29" xfId="0" applyFill="1" applyBorder="1"/>
    <xf numFmtId="2" fontId="14" fillId="0" borderId="0" xfId="1" applyNumberFormat="1" applyFont="1" applyAlignment="1">
      <alignment horizontal="right"/>
    </xf>
    <xf numFmtId="1" fontId="14" fillId="0" borderId="0" xfId="1" applyNumberFormat="1" applyFont="1" applyAlignment="1">
      <alignment horizontal="right"/>
    </xf>
    <xf numFmtId="1" fontId="2" fillId="0" borderId="0" xfId="1" applyNumberFormat="1" applyFont="1" applyAlignment="1">
      <alignment horizontal="right" vertical="top" wrapText="1"/>
    </xf>
    <xf numFmtId="2" fontId="2" fillId="0" borderId="0" xfId="1" applyNumberFormat="1" applyFont="1" applyAlignment="1">
      <alignment horizontal="right" vertical="top" wrapText="1"/>
    </xf>
    <xf numFmtId="0" fontId="2" fillId="0" borderId="0" xfId="1" applyFont="1" applyAlignment="1">
      <alignment horizontal="right" vertical="top" wrapText="1"/>
    </xf>
    <xf numFmtId="2" fontId="2" fillId="0" borderId="0" xfId="1" applyNumberFormat="1" applyFont="1" applyAlignment="1">
      <alignment horizontal="right"/>
    </xf>
    <xf numFmtId="0" fontId="14" fillId="0" borderId="0" xfId="1" applyFont="1" applyAlignment="1">
      <alignment horizontal="right"/>
    </xf>
    <xf numFmtId="2" fontId="9" fillId="0" borderId="0" xfId="1" applyNumberFormat="1" applyFont="1" applyAlignment="1">
      <alignment horizontal="right"/>
    </xf>
    <xf numFmtId="0" fontId="13" fillId="0" borderId="0" xfId="0" applyFont="1" applyBorder="1" applyAlignment="1">
      <alignment horizontal="left" wrapText="1"/>
    </xf>
    <xf numFmtId="1" fontId="2" fillId="0" borderId="0" xfId="1" applyNumberFormat="1" applyFont="1" applyAlignment="1">
      <alignment horizontal="right"/>
    </xf>
    <xf numFmtId="0" fontId="2" fillId="0" borderId="0" xfId="1" applyFont="1" applyAlignment="1">
      <alignment horizontal="right"/>
    </xf>
    <xf numFmtId="0" fontId="2" fillId="0" borderId="0" xfId="1" applyFont="1"/>
    <xf numFmtId="9" fontId="2" fillId="0" borderId="0" xfId="1" applyNumberFormat="1" applyFont="1" applyAlignment="1">
      <alignment horizontal="right" vertical="top" wrapText="1"/>
    </xf>
    <xf numFmtId="1" fontId="2" fillId="0" borderId="0" xfId="10" applyNumberFormat="1" applyFont="1" applyAlignment="1">
      <alignment horizontal="right"/>
    </xf>
    <xf numFmtId="2" fontId="2" fillId="0" borderId="0" xfId="10" applyNumberFormat="1" applyFont="1" applyAlignment="1">
      <alignment horizontal="right"/>
    </xf>
    <xf numFmtId="2" fontId="2" fillId="0" borderId="0" xfId="1" applyNumberFormat="1" applyFont="1" applyAlignment="1">
      <alignment horizontal="right" vertical="center" wrapText="1"/>
    </xf>
    <xf numFmtId="2" fontId="2" fillId="0" borderId="0" xfId="1" applyNumberFormat="1" applyFont="1" applyAlignment="1">
      <alignment horizontal="right" vertical="center"/>
    </xf>
    <xf numFmtId="167" fontId="2" fillId="0" borderId="0" xfId="1" applyNumberFormat="1" applyFont="1" applyAlignment="1">
      <alignment horizontal="right"/>
    </xf>
    <xf numFmtId="167" fontId="2" fillId="0" borderId="0" xfId="1" applyNumberFormat="1" applyFont="1" applyAlignment="1">
      <alignment horizontal="right" vertical="top" wrapText="1"/>
    </xf>
    <xf numFmtId="167" fontId="11" fillId="0" borderId="0" xfId="7" applyNumberFormat="1" applyFont="1" applyFill="1" applyBorder="1" applyAlignment="1">
      <alignment horizontal="right" vertical="center"/>
    </xf>
    <xf numFmtId="167" fontId="11" fillId="0" borderId="0" xfId="7" applyNumberFormat="1" applyFont="1" applyFill="1" applyBorder="1" applyAlignment="1">
      <alignment horizontal="right"/>
    </xf>
    <xf numFmtId="167" fontId="2" fillId="0" borderId="0" xfId="8" applyNumberFormat="1" applyFont="1" applyAlignment="1">
      <alignment horizontal="right"/>
    </xf>
    <xf numFmtId="167" fontId="11" fillId="0" borderId="0" xfId="1" applyNumberFormat="1" applyFont="1" applyAlignment="1">
      <alignment horizontal="right"/>
    </xf>
    <xf numFmtId="167" fontId="14" fillId="0" borderId="0" xfId="1" applyNumberFormat="1" applyFont="1" applyAlignment="1">
      <alignment horizontal="right"/>
    </xf>
    <xf numFmtId="167" fontId="11" fillId="26" borderId="0" xfId="7" applyNumberFormat="1" applyFont="1" applyFill="1" applyBorder="1" applyAlignment="1">
      <alignment horizontal="right"/>
    </xf>
    <xf numFmtId="0" fontId="2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164" fontId="2" fillId="0" borderId="0" xfId="1" applyNumberFormat="1" applyFont="1" applyAlignment="1">
      <alignment horizontal="right"/>
    </xf>
    <xf numFmtId="164" fontId="11" fillId="0" borderId="0" xfId="0" applyNumberFormat="1" applyFont="1" applyFill="1" applyBorder="1" applyAlignment="1">
      <alignment horizontal="right"/>
    </xf>
    <xf numFmtId="164" fontId="11" fillId="0" borderId="0" xfId="0" applyNumberFormat="1" applyFont="1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0" fillId="0" borderId="1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167" fontId="13" fillId="0" borderId="0" xfId="7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right" vertical="top" wrapText="1"/>
    </xf>
    <xf numFmtId="0" fontId="9" fillId="0" borderId="0" xfId="1" applyFont="1" applyAlignment="1">
      <alignment horizontal="right"/>
    </xf>
    <xf numFmtId="2" fontId="2" fillId="0" borderId="0" xfId="1" applyNumberFormat="1" applyFont="1" applyAlignment="1">
      <alignment horizontal="right" vertical="top" wrapText="1"/>
    </xf>
    <xf numFmtId="1" fontId="2" fillId="0" borderId="0" xfId="1" applyNumberFormat="1" applyFont="1" applyAlignment="1">
      <alignment horizontal="right" vertical="top" wrapText="1"/>
    </xf>
    <xf numFmtId="167" fontId="2" fillId="0" borderId="0" xfId="1" applyNumberFormat="1" applyFont="1" applyAlignment="1">
      <alignment horizontal="right" vertical="top" wrapText="1"/>
    </xf>
  </cellXfs>
  <cellStyles count="134">
    <cellStyle name="20% - Accent1 2" xfId="13" xr:uid="{CC992002-4625-434C-ABBB-06F0E9753D77}"/>
    <cellStyle name="20% - Accent1 3" xfId="14" xr:uid="{E918407C-F01B-4DCE-8388-2DFF13E74CB4}"/>
    <cellStyle name="20% - Accent1 4" xfId="12" xr:uid="{7ABAE201-A50C-4ED9-945E-B4F375C962AE}"/>
    <cellStyle name="20% - Accent2 2" xfId="16" xr:uid="{1E362FA3-310E-4D86-9561-8DE5F5B8DF45}"/>
    <cellStyle name="20% - Accent2 3" xfId="17" xr:uid="{91C9E09E-FEDC-4F1D-8871-E6A9CF27FA54}"/>
    <cellStyle name="20% - Accent2 4" xfId="15" xr:uid="{797640D0-4BC6-43E8-9D9B-E4B551A4C1AB}"/>
    <cellStyle name="20% - Accent3 2" xfId="19" xr:uid="{F1557A39-CCF8-44F2-89D5-DF5CEEA323BB}"/>
    <cellStyle name="20% - Accent3 3" xfId="20" xr:uid="{06E7C731-41D7-41BB-AD0A-A084A8F802AD}"/>
    <cellStyle name="20% - Accent3 4" xfId="18" xr:uid="{0AE16CAA-6DB9-47D8-9F77-813525B84721}"/>
    <cellStyle name="20% - Accent4 2" xfId="22" xr:uid="{CE396A8D-03CB-4B4F-AC4B-E6A67E5FE5BC}"/>
    <cellStyle name="20% - Accent4 3" xfId="23" xr:uid="{5E6D3E07-FB28-48E1-90A3-08F23D20A5D0}"/>
    <cellStyle name="20% - Accent4 4" xfId="21" xr:uid="{95EF0A3E-CBA7-4B52-9BB5-F2ED646825B8}"/>
    <cellStyle name="20% - Accent5 2" xfId="25" xr:uid="{EEC4DD0F-4F21-40C6-9088-DD7B541C0EDB}"/>
    <cellStyle name="20% - Accent5 3" xfId="26" xr:uid="{4E2BB88C-2A20-4BF2-B41A-CEE74383EDDD}"/>
    <cellStyle name="20% - Accent5 4" xfId="24" xr:uid="{47AB1733-D1F3-4338-95C9-9404AF9DDAEC}"/>
    <cellStyle name="20% - Accent6 2" xfId="28" xr:uid="{328C5402-54E9-42B5-9CC0-8BB291EBAA5E}"/>
    <cellStyle name="20% - Accent6 3" xfId="29" xr:uid="{8CCBA375-9F77-4417-8FFB-9051648C36F8}"/>
    <cellStyle name="20% - Accent6 4" xfId="27" xr:uid="{8093BE21-876E-400E-AC8D-429837D4BC3C}"/>
    <cellStyle name="40% - Accent1 2" xfId="31" xr:uid="{B80C8317-0ECD-451B-B6BB-557A43530C5B}"/>
    <cellStyle name="40% - Accent1 3" xfId="32" xr:uid="{DC352E93-D419-41A7-8CA0-8364CF1695B4}"/>
    <cellStyle name="40% - Accent1 4" xfId="30" xr:uid="{C4CE3207-DADF-4325-A5CD-E027A5227030}"/>
    <cellStyle name="40% - Accent2 2" xfId="34" xr:uid="{9C48167A-0EEA-4188-8885-18673041C8F9}"/>
    <cellStyle name="40% - Accent2 3" xfId="35" xr:uid="{18BE0309-8B96-4BA4-9EE3-CDD5B9797888}"/>
    <cellStyle name="40% - Accent2 4" xfId="33" xr:uid="{CEF73516-0025-485D-83E8-823161445C8C}"/>
    <cellStyle name="40% - Accent3 2" xfId="37" xr:uid="{EABA6E41-FC60-48A6-8A7A-4345C6ABCEDD}"/>
    <cellStyle name="40% - Accent3 3" xfId="38" xr:uid="{702D557E-5CF4-4570-A1C8-9F6A117A984E}"/>
    <cellStyle name="40% - Accent3 4" xfId="36" xr:uid="{C753B38E-B862-4A9A-9219-57181437479F}"/>
    <cellStyle name="40% - Accent4 2" xfId="40" xr:uid="{51BD033E-858E-4FD7-8059-D0D7793B28F2}"/>
    <cellStyle name="40% - Accent4 3" xfId="41" xr:uid="{4B63885E-EF9E-4255-83B6-33976E6D6B33}"/>
    <cellStyle name="40% - Accent4 4" xfId="39" xr:uid="{E4F8BF21-02CE-4C7A-AAF2-7A52855BBAA1}"/>
    <cellStyle name="40% - Accent5 2" xfId="43" xr:uid="{70235894-1A0B-4FCC-810E-6EE69535A46E}"/>
    <cellStyle name="40% - Accent5 3" xfId="44" xr:uid="{7E1132B7-0D59-479C-AE9C-536F8FC34193}"/>
    <cellStyle name="40% - Accent5 4" xfId="42" xr:uid="{33F70484-DAC4-426F-9C40-6BAE10FA376B}"/>
    <cellStyle name="40% - Accent6 2" xfId="46" xr:uid="{E3CC2438-FAD5-4E31-8C38-F358531BE289}"/>
    <cellStyle name="40% - Accent6 3" xfId="47" xr:uid="{A83AC0A7-2009-4190-8E40-8470ACCFB554}"/>
    <cellStyle name="40% - Accent6 4" xfId="45" xr:uid="{C6C89234-4622-41DF-8AFC-4E235B6A8325}"/>
    <cellStyle name="60% - Accent1 2" xfId="49" xr:uid="{EFC02B4C-A7ED-4963-B381-DD0D05263307}"/>
    <cellStyle name="60% - Accent1 3" xfId="48" xr:uid="{A486181E-3A55-410C-BBA2-766AF6B956D1}"/>
    <cellStyle name="60% - Accent2 2" xfId="51" xr:uid="{533D0AC6-2ECD-4BB0-837A-868E283D2434}"/>
    <cellStyle name="60% - Accent2 3" xfId="50" xr:uid="{A1CC8586-648B-47C2-BA5F-48039E1B9D05}"/>
    <cellStyle name="60% - Accent3 2" xfId="53" xr:uid="{FB1FAB39-E5C7-4ED3-94DF-089522238A79}"/>
    <cellStyle name="60% - Accent3 3" xfId="52" xr:uid="{CE56AAA2-98C9-4287-9F12-0F1B9A63EA1B}"/>
    <cellStyle name="60% - Accent4 2" xfId="55" xr:uid="{CA60996E-2DB7-47D3-844C-07763F013C36}"/>
    <cellStyle name="60% - Accent4 3" xfId="54" xr:uid="{0993F4B3-D358-465C-BA64-A03FF14A4079}"/>
    <cellStyle name="60% - Accent5 2" xfId="57" xr:uid="{EFC99B0C-1BFF-44C0-86A5-D1A7F413263D}"/>
    <cellStyle name="60% - Accent5 3" xfId="56" xr:uid="{F205EF4E-1F42-4F9F-9168-0DFF64997DC4}"/>
    <cellStyle name="60% - Accent6 2" xfId="59" xr:uid="{C8D7D0A0-DF5E-46CD-AC92-0330B5F8022A}"/>
    <cellStyle name="60% - Accent6 3" xfId="58" xr:uid="{7AA01A3E-853A-4B5D-A64E-C358CF9698AC}"/>
    <cellStyle name="Accent1 2" xfId="61" xr:uid="{97E5026B-2E48-44AA-BA68-DE02D3212A4B}"/>
    <cellStyle name="Accent1 3" xfId="60" xr:uid="{D9B2CB70-4CA7-4AAB-8A61-70CAF7C69AC6}"/>
    <cellStyle name="Accent2 2" xfId="63" xr:uid="{BAF7292B-C6CA-4CC0-BAF4-FE475D163863}"/>
    <cellStyle name="Accent2 3" xfId="62" xr:uid="{17CD553F-7649-4CDA-B7DB-E16A6BB6626C}"/>
    <cellStyle name="Accent3 2" xfId="65" xr:uid="{0F6DC6B9-AA32-41B2-B66D-32D1A24332E1}"/>
    <cellStyle name="Accent3 3" xfId="64" xr:uid="{55EA29BB-F6E8-4B44-BA8D-E7560CE52E15}"/>
    <cellStyle name="Accent4 2" xfId="67" xr:uid="{AB1448AF-F75B-43A1-8333-CD195E9F2331}"/>
    <cellStyle name="Accent4 3" xfId="66" xr:uid="{73B3087A-36C2-4DA1-AD27-D683300AFFF1}"/>
    <cellStyle name="Accent5 2" xfId="69" xr:uid="{12DC5452-447C-487F-ADEE-68CB7508B9E7}"/>
    <cellStyle name="Accent5 3" xfId="68" xr:uid="{CD5E3652-C56C-4A8B-A04C-DABA151D9BF7}"/>
    <cellStyle name="Accent6 2" xfId="71" xr:uid="{CFFB4A5F-23AC-4A4E-BF48-61BD3EB6DCE5}"/>
    <cellStyle name="Accent6 3" xfId="70" xr:uid="{3872C56B-5B1C-4F43-800C-591E052611BE}"/>
    <cellStyle name="Bad 2" xfId="73" xr:uid="{A146164F-59D7-49C1-BA46-08C52FA10DBB}"/>
    <cellStyle name="Bad 3" xfId="72" xr:uid="{F9FEE72B-3390-46F6-8E5C-367690A3422B}"/>
    <cellStyle name="Calculation 2" xfId="75" xr:uid="{D1AAC0CB-6028-4584-AA0D-B16952241786}"/>
    <cellStyle name="Calculation 2 2" xfId="125" xr:uid="{BDE5E9A6-6609-4058-956B-02821757BB25}"/>
    <cellStyle name="Calculation 3" xfId="74" xr:uid="{ED19CF5E-07DA-4749-BA5E-D2FC91635A20}"/>
    <cellStyle name="Calculation 3 2" xfId="124" xr:uid="{5454284F-2B84-42DF-9110-19D4454C880E}"/>
    <cellStyle name="Check Cell 2" xfId="77" xr:uid="{9CE9C1CA-2F19-4C70-B178-3D6F7307BD21}"/>
    <cellStyle name="Check Cell 3" xfId="76" xr:uid="{CDA6D6E0-5687-471B-ADC5-FFD4515E8E33}"/>
    <cellStyle name="Comma 2" xfId="78" xr:uid="{B0F71884-C82F-42EA-8EF7-D3B05375FBFA}"/>
    <cellStyle name="Comma 3" xfId="79" xr:uid="{CEF621C5-A4B7-468C-A166-FA36B01B6369}"/>
    <cellStyle name="Explanatory Text 2" xfId="81" xr:uid="{67E5D5FE-754D-4055-A486-938D218B7363}"/>
    <cellStyle name="Explanatory Text 3" xfId="80" xr:uid="{FDDA98DC-5448-4425-A7AB-A3212FFF06B8}"/>
    <cellStyle name="Good 2" xfId="83" xr:uid="{0092781F-B08E-4665-8942-81B61852E3A5}"/>
    <cellStyle name="Good 3" xfId="82" xr:uid="{2D38D3B8-A77C-4D41-9EE9-A9F1DC73B092}"/>
    <cellStyle name="Heading 1 2" xfId="85" xr:uid="{4FF4A996-9FFF-4AE2-AE50-3048F596F609}"/>
    <cellStyle name="Heading 1 3" xfId="84" xr:uid="{65DAB75C-E899-4A50-B5D6-2C799777F987}"/>
    <cellStyle name="Heading 2 2" xfId="87" xr:uid="{532DB82B-9B3D-4C4B-82A6-D8687E7F55CD}"/>
    <cellStyle name="Heading 2 3" xfId="86" xr:uid="{643EB01A-90F1-4CB7-BBDD-B9CDDF6D2799}"/>
    <cellStyle name="Heading 3 2" xfId="89" xr:uid="{B425C825-DA6A-4D5C-8850-611EF1325297}"/>
    <cellStyle name="Heading 3 3" xfId="88" xr:uid="{A3783411-1D85-4282-8CE8-A1B65881CEF3}"/>
    <cellStyle name="Heading 4 2" xfId="91" xr:uid="{951FD804-5C23-4EB8-8332-35671CB97DC5}"/>
    <cellStyle name="Heading 4 3" xfId="90" xr:uid="{5F42A0A4-AA81-44BA-AF81-6A79C335C935}"/>
    <cellStyle name="Hyperlink 2" xfId="92" xr:uid="{A1AF7703-A9BC-4A7D-8446-EBC1E70F22E6}"/>
    <cellStyle name="Input 2" xfId="94" xr:uid="{BFA6A1A8-C590-427D-8A25-70FD86F880ED}"/>
    <cellStyle name="Input 2 2" xfId="127" xr:uid="{E8E841B4-62AA-4F0B-9642-08FEAE4F472D}"/>
    <cellStyle name="Input 3" xfId="93" xr:uid="{DC0E8BCC-BD1D-42BD-98C9-C5284DCC1EE8}"/>
    <cellStyle name="Input 3 2" xfId="126" xr:uid="{6590A92E-20B8-4AD3-B004-95D6FF1D6C84}"/>
    <cellStyle name="Linked Cell 2" xfId="96" xr:uid="{FDEEC4F9-1556-4AC5-9860-087C82F4E15E}"/>
    <cellStyle name="Linked Cell 3" xfId="95" xr:uid="{64B197F6-EE99-42E6-92FB-E6E5782BA2E7}"/>
    <cellStyle name="Neutral 2" xfId="98" xr:uid="{BE9D96DA-F7FB-4789-AC77-26C967CC6ED6}"/>
    <cellStyle name="Neutral 3" xfId="97" xr:uid="{F953F9F6-ABFC-4758-BB3F-26D6F1DA00BC}"/>
    <cellStyle name="Normal" xfId="0" builtinId="0"/>
    <cellStyle name="Normal 10" xfId="11" xr:uid="{FA33721C-1D7D-4426-B546-55797D3F255D}"/>
    <cellStyle name="Normal 11" xfId="121" xr:uid="{C8BC7788-7661-4F59-95E7-13FDD51A9FF2}"/>
    <cellStyle name="Normal 12" xfId="123" xr:uid="{CCA24D58-49E4-4398-931A-0B60D6696CBF}"/>
    <cellStyle name="Normal 13" xfId="10" xr:uid="{AA7ED3A1-43B1-42F7-8175-437A40490E2A}"/>
    <cellStyle name="Normal 2" xfId="1" xr:uid="{FF683E16-6A62-4940-A5D5-514EB64F8FCB}"/>
    <cellStyle name="Normal 2 2" xfId="3" xr:uid="{05ECE19F-1CA1-41F2-A203-7FD31E0DB3C9}"/>
    <cellStyle name="Normal 2 2 2" xfId="122" xr:uid="{0A05425D-465A-4ECE-8944-6B9EBC124EB7}"/>
    <cellStyle name="Normal 2 3" xfId="4" xr:uid="{CC4D6746-4EA6-4E86-AC0D-178F4040F04A}"/>
    <cellStyle name="Normal 2 4" xfId="6" xr:uid="{0AD27644-25EB-4D19-8E12-99A89096601F}"/>
    <cellStyle name="Normal 2 5" xfId="8" xr:uid="{1BACB9CF-818C-4DDB-92C9-4134B45871EE}"/>
    <cellStyle name="Normal 2 6" xfId="99" xr:uid="{8B927AB1-D7BE-4D5D-958A-4D44586901FD}"/>
    <cellStyle name="Normal 3" xfId="2" xr:uid="{91246AB5-D6E1-4D4E-B12B-57DB3C52EF94}"/>
    <cellStyle name="Normal 3 2" xfId="100" xr:uid="{63A1F47B-EE85-496B-B861-2ACFDBD5ABB1}"/>
    <cellStyle name="Normal 4" xfId="7" xr:uid="{15D8EBB2-EA93-4E5C-A07E-62BA0F2844C1}"/>
    <cellStyle name="Normal 4 2" xfId="101" xr:uid="{F10E3B43-47D6-4062-A92D-88143449AF5D}"/>
    <cellStyle name="Normal 5" xfId="102" xr:uid="{C29AC24E-1581-48DC-AB6C-F2546EDEB970}"/>
    <cellStyle name="Normal 6" xfId="103" xr:uid="{4155F954-C73F-4496-AD15-19757123B614}"/>
    <cellStyle name="Normal 6 2" xfId="104" xr:uid="{1D31D6E0-3C3B-4CBD-BBDF-014798D9B220}"/>
    <cellStyle name="Normal 7" xfId="105" xr:uid="{DD24C241-3598-416F-A966-63184087C619}"/>
    <cellStyle name="Normal 8" xfId="106" xr:uid="{49238BAC-7BC8-480E-86E5-4C4C81E587BF}"/>
    <cellStyle name="Normal 9" xfId="107" xr:uid="{CCBAD818-8AD7-4710-9F36-8DE9ED8A5FA7}"/>
    <cellStyle name="Note 2" xfId="109" xr:uid="{2FCACE6D-F438-4DA4-9BDB-A95C4775AAE5}"/>
    <cellStyle name="Note 2 2" xfId="129" xr:uid="{C7914266-BDD7-4316-BFF0-673E24D94D29}"/>
    <cellStyle name="Note 3" xfId="108" xr:uid="{6171CB6F-DD1C-4012-888D-18F85585A57B}"/>
    <cellStyle name="Note 3 2" xfId="128" xr:uid="{EA8E77DF-FEA8-4EC7-9158-31CC92F6FC11}"/>
    <cellStyle name="Output 2" xfId="111" xr:uid="{2EA5D0CF-8E96-458A-A212-D49909879152}"/>
    <cellStyle name="Output 2 2" xfId="131" xr:uid="{D3BABF24-A3EE-49C6-8FFE-B3E8A8D33952}"/>
    <cellStyle name="Output 3" xfId="110" xr:uid="{C401D311-BD6A-4324-B031-D8B37D921C98}"/>
    <cellStyle name="Output 3 2" xfId="130" xr:uid="{40655589-9F1F-4AA3-8A7D-28567F9A4888}"/>
    <cellStyle name="Percent 2" xfId="5" xr:uid="{A9DC89AE-D150-4BB0-A109-63312153D04D}"/>
    <cellStyle name="Percent 3" xfId="9" xr:uid="{CB0C71D4-08EB-4487-BEDD-6C7D25918B77}"/>
    <cellStyle name="Percent 3 2" xfId="112" xr:uid="{CE1A44A1-C415-457B-8D9E-8CF60F33E8DD}"/>
    <cellStyle name="Style 1" xfId="113" xr:uid="{428AA968-CCF2-4A1A-847A-8B42A0589BB8}"/>
    <cellStyle name="Style 1 2" xfId="114" xr:uid="{65B6B076-AE3F-4F27-A9B0-65AFD41DF3BA}"/>
    <cellStyle name="Title 2" xfId="116" xr:uid="{6E029CBE-3DFC-419E-BDC8-D39699D2F1FB}"/>
    <cellStyle name="Title 3" xfId="115" xr:uid="{6F9B026F-23CE-4F98-9B3D-AC21673AB6CD}"/>
    <cellStyle name="Total 2" xfId="118" xr:uid="{89997BE4-F1FD-4F9D-ADCC-9E1F549FC3F4}"/>
    <cellStyle name="Total 2 2" xfId="133" xr:uid="{659D6813-0973-49A7-AD83-0A4D90FACAB3}"/>
    <cellStyle name="Total 3" xfId="117" xr:uid="{548E016E-07FC-4A49-BAD1-39C44310055D}"/>
    <cellStyle name="Total 3 2" xfId="132" xr:uid="{FC4CD0B2-7E88-4CCE-9E8F-C4643E2AC712}"/>
    <cellStyle name="Warning Text 2" xfId="120" xr:uid="{2CD632F4-A81E-49FE-8064-8FB00D25D150}"/>
    <cellStyle name="Warning Text 3" xfId="119" xr:uid="{E97A7ABB-8448-45B3-ACBA-F9C8F37A841B}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Data!$C$6:$C$95</c:f>
              <c:numCache>
                <c:formatCode>#,##0.0</c:formatCode>
                <c:ptCount val="90"/>
                <c:pt idx="0">
                  <c:v>46.323300086852797</c:v>
                </c:pt>
                <c:pt idx="1">
                  <c:v>40.128872460036071</c:v>
                </c:pt>
                <c:pt idx="2">
                  <c:v>39.486160084535598</c:v>
                </c:pt>
                <c:pt idx="3">
                  <c:v>12.566643463706059</c:v>
                </c:pt>
                <c:pt idx="4">
                  <c:v>21.821669121668084</c:v>
                </c:pt>
                <c:pt idx="5">
                  <c:v>26.901082475878717</c:v>
                </c:pt>
                <c:pt idx="6">
                  <c:v>31.292712008271742</c:v>
                </c:pt>
                <c:pt idx="7">
                  <c:v>42.203635374341076</c:v>
                </c:pt>
                <c:pt idx="8">
                  <c:v>37.84399314317232</c:v>
                </c:pt>
                <c:pt idx="9">
                  <c:v>34.052946867290551</c:v>
                </c:pt>
                <c:pt idx="10">
                  <c:v>29.281187006893695</c:v>
                </c:pt>
                <c:pt idx="11">
                  <c:v>7.8311954697530144</c:v>
                </c:pt>
                <c:pt idx="12">
                  <c:v>23.063845769685067</c:v>
                </c:pt>
                <c:pt idx="13">
                  <c:v>33.38129742883973</c:v>
                </c:pt>
                <c:pt idx="14">
                  <c:v>34.64337000631533</c:v>
                </c:pt>
                <c:pt idx="15">
                  <c:v>46.982412023475312</c:v>
                </c:pt>
                <c:pt idx="16">
                  <c:v>54.022735090905755</c:v>
                </c:pt>
                <c:pt idx="17">
                  <c:v>6.3676978411052589</c:v>
                </c:pt>
                <c:pt idx="18">
                  <c:v>51.208686872238175</c:v>
                </c:pt>
                <c:pt idx="19">
                  <c:v>50.056259246474795</c:v>
                </c:pt>
                <c:pt idx="20">
                  <c:v>65.528377775969389</c:v>
                </c:pt>
                <c:pt idx="21">
                  <c:v>75.419502530233004</c:v>
                </c:pt>
                <c:pt idx="22">
                  <c:v>56.517954325990573</c:v>
                </c:pt>
                <c:pt idx="23">
                  <c:v>52.505238843934258</c:v>
                </c:pt>
                <c:pt idx="24">
                  <c:v>56.372999532680318</c:v>
                </c:pt>
                <c:pt idx="25">
                  <c:v>18.649261780579593</c:v>
                </c:pt>
                <c:pt idx="26">
                  <c:v>50.567867287877263</c:v>
                </c:pt>
                <c:pt idx="27">
                  <c:v>71.3837100297294</c:v>
                </c:pt>
                <c:pt idx="28">
                  <c:v>71.506175277048044</c:v>
                </c:pt>
                <c:pt idx="29">
                  <c:v>77.332081684621869</c:v>
                </c:pt>
                <c:pt idx="30">
                  <c:v>68.022994177031507</c:v>
                </c:pt>
                <c:pt idx="31">
                  <c:v>42.072711216701492</c:v>
                </c:pt>
                <c:pt idx="32">
                  <c:v>69.278445123308359</c:v>
                </c:pt>
                <c:pt idx="33">
                  <c:v>61.88291181588216</c:v>
                </c:pt>
                <c:pt idx="34">
                  <c:v>66.999784734278592</c:v>
                </c:pt>
                <c:pt idx="35">
                  <c:v>78.612004162016248</c:v>
                </c:pt>
                <c:pt idx="36">
                  <c:v>53.958454492851317</c:v>
                </c:pt>
                <c:pt idx="37">
                  <c:v>77.691937798079394</c:v>
                </c:pt>
                <c:pt idx="38">
                  <c:v>71.530574342583094</c:v>
                </c:pt>
                <c:pt idx="39">
                  <c:v>33.388683937939582</c:v>
                </c:pt>
                <c:pt idx="40">
                  <c:v>71.383859859932301</c:v>
                </c:pt>
                <c:pt idx="41">
                  <c:v>75.466660517939772</c:v>
                </c:pt>
                <c:pt idx="42">
                  <c:v>78.53012522699764</c:v>
                </c:pt>
                <c:pt idx="43">
                  <c:v>62.846140259804848</c:v>
                </c:pt>
                <c:pt idx="44">
                  <c:v>14.027735053168398</c:v>
                </c:pt>
                <c:pt idx="45">
                  <c:v>0</c:v>
                </c:pt>
                <c:pt idx="46">
                  <c:v>13.506736497949198</c:v>
                </c:pt>
                <c:pt idx="47">
                  <c:v>78.99994682890582</c:v>
                </c:pt>
                <c:pt idx="48">
                  <c:v>32.960018057074969</c:v>
                </c:pt>
                <c:pt idx="49">
                  <c:v>33.186285807291675</c:v>
                </c:pt>
                <c:pt idx="50">
                  <c:v>36.13183430061968</c:v>
                </c:pt>
                <c:pt idx="51">
                  <c:v>45.021638181232341</c:v>
                </c:pt>
                <c:pt idx="52">
                  <c:v>46.457746654036086</c:v>
                </c:pt>
                <c:pt idx="53">
                  <c:v>41.456002807254244</c:v>
                </c:pt>
                <c:pt idx="54">
                  <c:v>49.737327566781651</c:v>
                </c:pt>
                <c:pt idx="55">
                  <c:v>50.24267072159769</c:v>
                </c:pt>
                <c:pt idx="56">
                  <c:v>50.004988897695313</c:v>
                </c:pt>
                <c:pt idx="57">
                  <c:v>48.006142720741941</c:v>
                </c:pt>
                <c:pt idx="58">
                  <c:v>53.626183838924653</c:v>
                </c:pt>
                <c:pt idx="59">
                  <c:v>32.832585501330477</c:v>
                </c:pt>
                <c:pt idx="60">
                  <c:v>29.732099719770389</c:v>
                </c:pt>
                <c:pt idx="61">
                  <c:v>53.965243284323293</c:v>
                </c:pt>
                <c:pt idx="62">
                  <c:v>61.775291250478901</c:v>
                </c:pt>
                <c:pt idx="63">
                  <c:v>76.192157931857636</c:v>
                </c:pt>
                <c:pt idx="64">
                  <c:v>79.37838349120031</c:v>
                </c:pt>
                <c:pt idx="65">
                  <c:v>77.681964350651</c:v>
                </c:pt>
                <c:pt idx="66">
                  <c:v>62.807750352277118</c:v>
                </c:pt>
                <c:pt idx="67">
                  <c:v>61.618865314986053</c:v>
                </c:pt>
                <c:pt idx="68">
                  <c:v>63.594387612170138</c:v>
                </c:pt>
                <c:pt idx="69">
                  <c:v>77.436512288686416</c:v>
                </c:pt>
                <c:pt idx="70">
                  <c:v>41.048644514642078</c:v>
                </c:pt>
                <c:pt idx="71">
                  <c:v>48.13863603153947</c:v>
                </c:pt>
                <c:pt idx="72">
                  <c:v>63.982056857638895</c:v>
                </c:pt>
                <c:pt idx="73">
                  <c:v>28.22303775008265</c:v>
                </c:pt>
                <c:pt idx="74">
                  <c:v>41.059911171966924</c:v>
                </c:pt>
                <c:pt idx="75">
                  <c:v>46.738392852947449</c:v>
                </c:pt>
                <c:pt idx="76">
                  <c:v>52.99001040973738</c:v>
                </c:pt>
                <c:pt idx="77">
                  <c:v>59.261230325438881</c:v>
                </c:pt>
                <c:pt idx="78">
                  <c:v>52.843309279877246</c:v>
                </c:pt>
                <c:pt idx="79">
                  <c:v>56.464848087459487</c:v>
                </c:pt>
                <c:pt idx="80">
                  <c:v>63.033253919402419</c:v>
                </c:pt>
                <c:pt idx="81">
                  <c:v>73.027502428488745</c:v>
                </c:pt>
                <c:pt idx="82">
                  <c:v>54.105932704045046</c:v>
                </c:pt>
                <c:pt idx="83">
                  <c:v>70.106251535649079</c:v>
                </c:pt>
                <c:pt idx="84">
                  <c:v>72.798622906943507</c:v>
                </c:pt>
                <c:pt idx="85">
                  <c:v>77.265414894113945</c:v>
                </c:pt>
                <c:pt idx="86">
                  <c:v>74.532029404625064</c:v>
                </c:pt>
                <c:pt idx="87">
                  <c:v>72.210137801767402</c:v>
                </c:pt>
                <c:pt idx="88">
                  <c:v>77.605645056561343</c:v>
                </c:pt>
                <c:pt idx="89">
                  <c:v>55.109570544814673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22-4DBA-A9CA-468B5D76DB2D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Data!$AC$6:$AC$95</c:f>
              <c:numCache>
                <c:formatCode>General</c:formatCode>
                <c:ptCount val="90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  <c:pt idx="12">
                  <c:v>40</c:v>
                </c:pt>
                <c:pt idx="13">
                  <c:v>40</c:v>
                </c:pt>
                <c:pt idx="14">
                  <c:v>40</c:v>
                </c:pt>
                <c:pt idx="15">
                  <c:v>40</c:v>
                </c:pt>
                <c:pt idx="16">
                  <c:v>40</c:v>
                </c:pt>
                <c:pt idx="17">
                  <c:v>40</c:v>
                </c:pt>
                <c:pt idx="18">
                  <c:v>40</c:v>
                </c:pt>
                <c:pt idx="19">
                  <c:v>40</c:v>
                </c:pt>
                <c:pt idx="20">
                  <c:v>40</c:v>
                </c:pt>
                <c:pt idx="21">
                  <c:v>40</c:v>
                </c:pt>
                <c:pt idx="22">
                  <c:v>40</c:v>
                </c:pt>
                <c:pt idx="23">
                  <c:v>40</c:v>
                </c:pt>
                <c:pt idx="24">
                  <c:v>40</c:v>
                </c:pt>
                <c:pt idx="25">
                  <c:v>40</c:v>
                </c:pt>
                <c:pt idx="26">
                  <c:v>40</c:v>
                </c:pt>
                <c:pt idx="27">
                  <c:v>40</c:v>
                </c:pt>
                <c:pt idx="28">
                  <c:v>40</c:v>
                </c:pt>
                <c:pt idx="29">
                  <c:v>40</c:v>
                </c:pt>
                <c:pt idx="30">
                  <c:v>40</c:v>
                </c:pt>
                <c:pt idx="31">
                  <c:v>40</c:v>
                </c:pt>
                <c:pt idx="32">
                  <c:v>40</c:v>
                </c:pt>
                <c:pt idx="33">
                  <c:v>40</c:v>
                </c:pt>
                <c:pt idx="34">
                  <c:v>40</c:v>
                </c:pt>
                <c:pt idx="35">
                  <c:v>40</c:v>
                </c:pt>
                <c:pt idx="36">
                  <c:v>40</c:v>
                </c:pt>
                <c:pt idx="37">
                  <c:v>40</c:v>
                </c:pt>
                <c:pt idx="38">
                  <c:v>40</c:v>
                </c:pt>
                <c:pt idx="39">
                  <c:v>40</c:v>
                </c:pt>
                <c:pt idx="40">
                  <c:v>40</c:v>
                </c:pt>
                <c:pt idx="41">
                  <c:v>40</c:v>
                </c:pt>
                <c:pt idx="42">
                  <c:v>40</c:v>
                </c:pt>
                <c:pt idx="43">
                  <c:v>40</c:v>
                </c:pt>
                <c:pt idx="44">
                  <c:v>40</c:v>
                </c:pt>
                <c:pt idx="45">
                  <c:v>40</c:v>
                </c:pt>
                <c:pt idx="46">
                  <c:v>40</c:v>
                </c:pt>
                <c:pt idx="47">
                  <c:v>40</c:v>
                </c:pt>
                <c:pt idx="48">
                  <c:v>40</c:v>
                </c:pt>
                <c:pt idx="49">
                  <c:v>40</c:v>
                </c:pt>
                <c:pt idx="50">
                  <c:v>40</c:v>
                </c:pt>
                <c:pt idx="51">
                  <c:v>40</c:v>
                </c:pt>
                <c:pt idx="52">
                  <c:v>40</c:v>
                </c:pt>
                <c:pt idx="53">
                  <c:v>40</c:v>
                </c:pt>
                <c:pt idx="54">
                  <c:v>40</c:v>
                </c:pt>
                <c:pt idx="55">
                  <c:v>40</c:v>
                </c:pt>
                <c:pt idx="56">
                  <c:v>40</c:v>
                </c:pt>
                <c:pt idx="57">
                  <c:v>40</c:v>
                </c:pt>
                <c:pt idx="58">
                  <c:v>40</c:v>
                </c:pt>
                <c:pt idx="59">
                  <c:v>40</c:v>
                </c:pt>
                <c:pt idx="60">
                  <c:v>40</c:v>
                </c:pt>
                <c:pt idx="61">
                  <c:v>40</c:v>
                </c:pt>
                <c:pt idx="62">
                  <c:v>40</c:v>
                </c:pt>
                <c:pt idx="63">
                  <c:v>40</c:v>
                </c:pt>
                <c:pt idx="64">
                  <c:v>40</c:v>
                </c:pt>
                <c:pt idx="65">
                  <c:v>40</c:v>
                </c:pt>
                <c:pt idx="66">
                  <c:v>40</c:v>
                </c:pt>
                <c:pt idx="67">
                  <c:v>40</c:v>
                </c:pt>
                <c:pt idx="68">
                  <c:v>40</c:v>
                </c:pt>
                <c:pt idx="69">
                  <c:v>40</c:v>
                </c:pt>
                <c:pt idx="70">
                  <c:v>40</c:v>
                </c:pt>
                <c:pt idx="71">
                  <c:v>40</c:v>
                </c:pt>
                <c:pt idx="72">
                  <c:v>40</c:v>
                </c:pt>
                <c:pt idx="73">
                  <c:v>40</c:v>
                </c:pt>
                <c:pt idx="74">
                  <c:v>40</c:v>
                </c:pt>
                <c:pt idx="75">
                  <c:v>40</c:v>
                </c:pt>
                <c:pt idx="76">
                  <c:v>40</c:v>
                </c:pt>
                <c:pt idx="77">
                  <c:v>40</c:v>
                </c:pt>
                <c:pt idx="78">
                  <c:v>40</c:v>
                </c:pt>
                <c:pt idx="79">
                  <c:v>40</c:v>
                </c:pt>
                <c:pt idx="80">
                  <c:v>40</c:v>
                </c:pt>
                <c:pt idx="81">
                  <c:v>40</c:v>
                </c:pt>
                <c:pt idx="82">
                  <c:v>40</c:v>
                </c:pt>
                <c:pt idx="83">
                  <c:v>40</c:v>
                </c:pt>
                <c:pt idx="84">
                  <c:v>40</c:v>
                </c:pt>
                <c:pt idx="85">
                  <c:v>40</c:v>
                </c:pt>
                <c:pt idx="86">
                  <c:v>40</c:v>
                </c:pt>
                <c:pt idx="87">
                  <c:v>40</c:v>
                </c:pt>
                <c:pt idx="88">
                  <c:v>40</c:v>
                </c:pt>
                <c:pt idx="89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22-4DBA-A9CA-468B5D76DB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5332596540519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A2 - PM</a:t>
            </a:r>
            <a:endParaRPr lang="en-US" b="1" baseline="0"/>
          </a:p>
        </c:rich>
      </c:tx>
      <c:layout>
        <c:manualLayout>
          <c:xMode val="edge"/>
          <c:yMode val="edge"/>
          <c:x val="7.3197648539546606E-2"/>
          <c:y val="3.08008204300048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Data!$I$6:$I$95</c:f>
              <c:numCache>
                <c:formatCode>0.00</c:formatCode>
                <c:ptCount val="90"/>
                <c:pt idx="0">
                  <c:v>1.2283772867169449</c:v>
                </c:pt>
                <c:pt idx="1">
                  <c:v>0.96103515899762559</c:v>
                </c:pt>
                <c:pt idx="2">
                  <c:v>0.94428052599887369</c:v>
                </c:pt>
                <c:pt idx="3">
                  <c:v>0.50970086921219748</c:v>
                </c:pt>
                <c:pt idx="4">
                  <c:v>0.83236070680689944</c:v>
                </c:pt>
                <c:pt idx="5">
                  <c:v>0.82248901797026708</c:v>
                </c:pt>
                <c:pt idx="6">
                  <c:v>0.94279806919797249</c:v>
                </c:pt>
                <c:pt idx="7">
                  <c:v>1.0928546276282787</c:v>
                </c:pt>
                <c:pt idx="8">
                  <c:v>1.0501826953708064</c:v>
                </c:pt>
                <c:pt idx="9">
                  <c:v>1.2349221869060383</c:v>
                </c:pt>
                <c:pt idx="10">
                  <c:v>1.36621137814224</c:v>
                </c:pt>
                <c:pt idx="11">
                  <c:v>0.7336225193632282</c:v>
                </c:pt>
                <c:pt idx="12">
                  <c:v>1.0928576185551908</c:v>
                </c:pt>
                <c:pt idx="13">
                  <c:v>1.3121484286549312</c:v>
                </c:pt>
                <c:pt idx="14">
                  <c:v>1.1714062775178431</c:v>
                </c:pt>
                <c:pt idx="15">
                  <c:v>1.1159884923371062</c:v>
                </c:pt>
                <c:pt idx="16">
                  <c:v>1.163943901161274</c:v>
                </c:pt>
                <c:pt idx="17">
                  <c:v>0.69033968873613494</c:v>
                </c:pt>
                <c:pt idx="18">
                  <c:v>0.44478663824560727</c:v>
                </c:pt>
                <c:pt idx="19">
                  <c:v>0.41644564612377188</c:v>
                </c:pt>
                <c:pt idx="20">
                  <c:v>0.58071314591071443</c:v>
                </c:pt>
                <c:pt idx="21">
                  <c:v>0.4731387504255084</c:v>
                </c:pt>
                <c:pt idx="22">
                  <c:v>0.50840628717744241</c:v>
                </c:pt>
                <c:pt idx="23">
                  <c:v>0.44727678693785888</c:v>
                </c:pt>
                <c:pt idx="24">
                  <c:v>0.39768601498440953</c:v>
                </c:pt>
                <c:pt idx="25">
                  <c:v>0.35990679946227228</c:v>
                </c:pt>
                <c:pt idx="26">
                  <c:v>0.4927528152776019</c:v>
                </c:pt>
                <c:pt idx="27">
                  <c:v>0.64770033426784834</c:v>
                </c:pt>
                <c:pt idx="28">
                  <c:v>0.71521717907012794</c:v>
                </c:pt>
                <c:pt idx="29">
                  <c:v>0.68595990225628956</c:v>
                </c:pt>
                <c:pt idx="30">
                  <c:v>0.64384004371134707</c:v>
                </c:pt>
                <c:pt idx="31">
                  <c:v>0.41500365117496912</c:v>
                </c:pt>
                <c:pt idx="32">
                  <c:v>0.60078762663736007</c:v>
                </c:pt>
                <c:pt idx="33">
                  <c:v>0.50915821973678266</c:v>
                </c:pt>
                <c:pt idx="34">
                  <c:v>0.6874134263456888</c:v>
                </c:pt>
                <c:pt idx="35">
                  <c:v>0.62439492349018821</c:v>
                </c:pt>
                <c:pt idx="36">
                  <c:v>0.55262425983549102</c:v>
                </c:pt>
                <c:pt idx="37">
                  <c:v>0.59433221401409453</c:v>
                </c:pt>
                <c:pt idx="38">
                  <c:v>0.83065664082204571</c:v>
                </c:pt>
                <c:pt idx="39">
                  <c:v>0.5465904799791943</c:v>
                </c:pt>
                <c:pt idx="40">
                  <c:v>0.76413721296246728</c:v>
                </c:pt>
                <c:pt idx="41">
                  <c:v>0.74140466713751885</c:v>
                </c:pt>
                <c:pt idx="42">
                  <c:v>0.77053899827096606</c:v>
                </c:pt>
                <c:pt idx="43">
                  <c:v>0.81600373876976273</c:v>
                </c:pt>
                <c:pt idx="44">
                  <c:v>0.54974294499050069</c:v>
                </c:pt>
                <c:pt idx="46">
                  <c:v>0.28651382514112317</c:v>
                </c:pt>
                <c:pt idx="47">
                  <c:v>0.49395293893195902</c:v>
                </c:pt>
                <c:pt idx="48">
                  <c:v>0.47955945491252383</c:v>
                </c:pt>
                <c:pt idx="49">
                  <c:v>0.63374151623016206</c:v>
                </c:pt>
                <c:pt idx="50">
                  <c:v>0.63994551250780685</c:v>
                </c:pt>
                <c:pt idx="51">
                  <c:v>0.76549126976999304</c:v>
                </c:pt>
                <c:pt idx="52">
                  <c:v>0.70641617607044138</c:v>
                </c:pt>
                <c:pt idx="53">
                  <c:v>0.70058093093585261</c:v>
                </c:pt>
                <c:pt idx="54">
                  <c:v>0.84136771629702367</c:v>
                </c:pt>
                <c:pt idx="55">
                  <c:v>0.50964403913412148</c:v>
                </c:pt>
                <c:pt idx="56">
                  <c:v>0.81116459169624877</c:v>
                </c:pt>
                <c:pt idx="57">
                  <c:v>0.66042808570654876</c:v>
                </c:pt>
                <c:pt idx="58">
                  <c:v>0.79462341083248522</c:v>
                </c:pt>
                <c:pt idx="59">
                  <c:v>0.51887942928927699</c:v>
                </c:pt>
                <c:pt idx="60">
                  <c:v>0.57165936636636183</c:v>
                </c:pt>
                <c:pt idx="61">
                  <c:v>0.68930449348253253</c:v>
                </c:pt>
                <c:pt idx="62">
                  <c:v>0.61681389917555351</c:v>
                </c:pt>
                <c:pt idx="63">
                  <c:v>0.76163991493066296</c:v>
                </c:pt>
                <c:pt idx="64">
                  <c:v>0.70116683124824219</c:v>
                </c:pt>
                <c:pt idx="65">
                  <c:v>0.73257038267896257</c:v>
                </c:pt>
                <c:pt idx="66">
                  <c:v>0.69785419323179587</c:v>
                </c:pt>
                <c:pt idx="67">
                  <c:v>0.67189310309613914</c:v>
                </c:pt>
                <c:pt idx="68">
                  <c:v>0.73563260874998038</c:v>
                </c:pt>
                <c:pt idx="69">
                  <c:v>0.80737612695472005</c:v>
                </c:pt>
                <c:pt idx="70">
                  <c:v>1.1689635598775805</c:v>
                </c:pt>
                <c:pt idx="71">
                  <c:v>1.0268172842190288</c:v>
                </c:pt>
                <c:pt idx="72">
                  <c:v>0.84257879250436296</c:v>
                </c:pt>
                <c:pt idx="73">
                  <c:v>0.43796692824027922</c:v>
                </c:pt>
                <c:pt idx="74">
                  <c:v>0.5963507952278656</c:v>
                </c:pt>
                <c:pt idx="75">
                  <c:v>0.7682475280301807</c:v>
                </c:pt>
                <c:pt idx="76">
                  <c:v>0.70775883146090657</c:v>
                </c:pt>
                <c:pt idx="77">
                  <c:v>0.78354537363822141</c:v>
                </c:pt>
                <c:pt idx="78">
                  <c:v>0.81503594792399836</c:v>
                </c:pt>
                <c:pt idx="79">
                  <c:v>0.67232410732625003</c:v>
                </c:pt>
                <c:pt idx="80">
                  <c:v>0.71562662202212446</c:v>
                </c:pt>
                <c:pt idx="81">
                  <c:v>0.80187530280433061</c:v>
                </c:pt>
                <c:pt idx="82">
                  <c:v>0.84187536794164197</c:v>
                </c:pt>
                <c:pt idx="83">
                  <c:v>0.8733480764179602</c:v>
                </c:pt>
                <c:pt idx="84">
                  <c:v>0.82107366361006628</c:v>
                </c:pt>
                <c:pt idx="85">
                  <c:v>0.88636049493046598</c:v>
                </c:pt>
                <c:pt idx="86">
                  <c:v>0.94871984426288658</c:v>
                </c:pt>
                <c:pt idx="87">
                  <c:v>1.0165540198723764</c:v>
                </c:pt>
                <c:pt idx="88">
                  <c:v>1.068487307987825</c:v>
                </c:pt>
                <c:pt idx="89">
                  <c:v>1.1894255307438968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51-4416-9D48-192383026871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Data!$AD$6:$AD$95</c:f>
              <c:numCache>
                <c:formatCode>General</c:formatCode>
                <c:ptCount val="9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10</c:v>
                </c:pt>
                <c:pt idx="59">
                  <c:v>10</c:v>
                </c:pt>
                <c:pt idx="60">
                  <c:v>10</c:v>
                </c:pt>
                <c:pt idx="61">
                  <c:v>10</c:v>
                </c:pt>
                <c:pt idx="62">
                  <c:v>10</c:v>
                </c:pt>
                <c:pt idx="63">
                  <c:v>10</c:v>
                </c:pt>
                <c:pt idx="64">
                  <c:v>10</c:v>
                </c:pt>
                <c:pt idx="65">
                  <c:v>10</c:v>
                </c:pt>
                <c:pt idx="66">
                  <c:v>10</c:v>
                </c:pt>
                <c:pt idx="67">
                  <c:v>10</c:v>
                </c:pt>
                <c:pt idx="68">
                  <c:v>10</c:v>
                </c:pt>
                <c:pt idx="69">
                  <c:v>10</c:v>
                </c:pt>
                <c:pt idx="70">
                  <c:v>10</c:v>
                </c:pt>
                <c:pt idx="71">
                  <c:v>10</c:v>
                </c:pt>
                <c:pt idx="72">
                  <c:v>10</c:v>
                </c:pt>
                <c:pt idx="73">
                  <c:v>10</c:v>
                </c:pt>
                <c:pt idx="74">
                  <c:v>10</c:v>
                </c:pt>
                <c:pt idx="75">
                  <c:v>10</c:v>
                </c:pt>
                <c:pt idx="76">
                  <c:v>10</c:v>
                </c:pt>
                <c:pt idx="77">
                  <c:v>10</c:v>
                </c:pt>
                <c:pt idx="78">
                  <c:v>10</c:v>
                </c:pt>
                <c:pt idx="79">
                  <c:v>10</c:v>
                </c:pt>
                <c:pt idx="80">
                  <c:v>10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10</c:v>
                </c:pt>
                <c:pt idx="85">
                  <c:v>10</c:v>
                </c:pt>
                <c:pt idx="86">
                  <c:v>10</c:v>
                </c:pt>
                <c:pt idx="87">
                  <c:v>10</c:v>
                </c:pt>
                <c:pt idx="88">
                  <c:v>10</c:v>
                </c:pt>
                <c:pt idx="89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51-4416-9D48-1923830268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A8A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Data!$K$6:$K$95</c:f>
              <c:numCache>
                <c:formatCode>0.00</c:formatCode>
                <c:ptCount val="90"/>
                <c:pt idx="0">
                  <c:v>2.3838806134657591</c:v>
                </c:pt>
                <c:pt idx="1">
                  <c:v>1.9975847726700016</c:v>
                </c:pt>
                <c:pt idx="2">
                  <c:v>1.7547340209565812</c:v>
                </c:pt>
                <c:pt idx="3">
                  <c:v>1.8507322669581923</c:v>
                </c:pt>
                <c:pt idx="4">
                  <c:v>1.3347403792078329</c:v>
                </c:pt>
                <c:pt idx="5">
                  <c:v>1.1980523314817211</c:v>
                </c:pt>
                <c:pt idx="6">
                  <c:v>1.401082990441689</c:v>
                </c:pt>
                <c:pt idx="7">
                  <c:v>2.1674141803614893</c:v>
                </c:pt>
                <c:pt idx="8">
                  <c:v>1.5099404823182612</c:v>
                </c:pt>
                <c:pt idx="9">
                  <c:v>1.5102332434333157</c:v>
                </c:pt>
                <c:pt idx="10">
                  <c:v>1.5334376363194702</c:v>
                </c:pt>
                <c:pt idx="11">
                  <c:v>1.6693159549163357</c:v>
                </c:pt>
                <c:pt idx="12">
                  <c:v>1.2511045168491699</c:v>
                </c:pt>
                <c:pt idx="13">
                  <c:v>1.5614757536499424</c:v>
                </c:pt>
                <c:pt idx="14">
                  <c:v>2.4275134906656235</c:v>
                </c:pt>
                <c:pt idx="15">
                  <c:v>2.1776751673137391</c:v>
                </c:pt>
                <c:pt idx="16">
                  <c:v>2.7537654875685713</c:v>
                </c:pt>
                <c:pt idx="17">
                  <c:v>1.1004505205170816</c:v>
                </c:pt>
                <c:pt idx="18">
                  <c:v>0.99232067377546862</c:v>
                </c:pt>
                <c:pt idx="19">
                  <c:v>1.4946690360862032</c:v>
                </c:pt>
                <c:pt idx="20">
                  <c:v>1.2427640892400216</c:v>
                </c:pt>
                <c:pt idx="21">
                  <c:v>1.6821090579916451</c:v>
                </c:pt>
                <c:pt idx="22">
                  <c:v>1.225293596740423</c:v>
                </c:pt>
                <c:pt idx="23">
                  <c:v>1.0779232079302554</c:v>
                </c:pt>
                <c:pt idx="24">
                  <c:v>1.15833755339728</c:v>
                </c:pt>
                <c:pt idx="25">
                  <c:v>0.75129061903156458</c:v>
                </c:pt>
                <c:pt idx="26">
                  <c:v>1.0706674650513681</c:v>
                </c:pt>
                <c:pt idx="27">
                  <c:v>2.2228218888210693</c:v>
                </c:pt>
                <c:pt idx="28">
                  <c:v>2.7833063693996918</c:v>
                </c:pt>
                <c:pt idx="29">
                  <c:v>2.5320060140925009</c:v>
                </c:pt>
                <c:pt idx="30">
                  <c:v>2.8723513088445913</c:v>
                </c:pt>
                <c:pt idx="31">
                  <c:v>1.3010531668335783</c:v>
                </c:pt>
                <c:pt idx="32">
                  <c:v>2.5405057864582292</c:v>
                </c:pt>
                <c:pt idx="33">
                  <c:v>2.1002506603292095</c:v>
                </c:pt>
                <c:pt idx="34">
                  <c:v>1.909841302254411</c:v>
                </c:pt>
                <c:pt idx="35">
                  <c:v>2.6626109641426519</c:v>
                </c:pt>
                <c:pt idx="36">
                  <c:v>1.6061017056983022</c:v>
                </c:pt>
                <c:pt idx="37">
                  <c:v>1.5785416424198497</c:v>
                </c:pt>
                <c:pt idx="38">
                  <c:v>0.70749285469287493</c:v>
                </c:pt>
                <c:pt idx="39">
                  <c:v>0.6481119744189805</c:v>
                </c:pt>
                <c:pt idx="40">
                  <c:v>2.0259441598820538</c:v>
                </c:pt>
                <c:pt idx="41">
                  <c:v>1.5603551315060664</c:v>
                </c:pt>
                <c:pt idx="42">
                  <c:v>1.3821398187028402</c:v>
                </c:pt>
                <c:pt idx="43">
                  <c:v>1.1016443662472482</c:v>
                </c:pt>
                <c:pt idx="44">
                  <c:v>0.94629468084436097</c:v>
                </c:pt>
                <c:pt idx="45">
                  <c:v>1.4694724622095714</c:v>
                </c:pt>
                <c:pt idx="46">
                  <c:v>0.85358233338777034</c:v>
                </c:pt>
                <c:pt idx="47">
                  <c:v>0.82516127730114763</c:v>
                </c:pt>
                <c:pt idx="48">
                  <c:v>1.0068082210143936</c:v>
                </c:pt>
                <c:pt idx="49">
                  <c:v>1.8395327447716809</c:v>
                </c:pt>
                <c:pt idx="50">
                  <c:v>0.9671808241344142</c:v>
                </c:pt>
                <c:pt idx="51">
                  <c:v>1.8723739197866576</c:v>
                </c:pt>
                <c:pt idx="52">
                  <c:v>1.7495892098963279</c:v>
                </c:pt>
                <c:pt idx="53">
                  <c:v>1.9541495263820068</c:v>
                </c:pt>
                <c:pt idx="54">
                  <c:v>1.7565540451008608</c:v>
                </c:pt>
                <c:pt idx="55">
                  <c:v>1.9284098819044901</c:v>
                </c:pt>
                <c:pt idx="56">
                  <c:v>1.5968492109497225</c:v>
                </c:pt>
                <c:pt idx="57">
                  <c:v>1.5754236912579223</c:v>
                </c:pt>
                <c:pt idx="58">
                  <c:v>1.8871304442358976</c:v>
                </c:pt>
                <c:pt idx="59">
                  <c:v>0.50576797777042171</c:v>
                </c:pt>
                <c:pt idx="60">
                  <c:v>0.81260033885919436</c:v>
                </c:pt>
                <c:pt idx="61">
                  <c:v>1.4503026542677488</c:v>
                </c:pt>
                <c:pt idx="62">
                  <c:v>2.2029729475971576</c:v>
                </c:pt>
                <c:pt idx="63">
                  <c:v>1.7445957606431528</c:v>
                </c:pt>
                <c:pt idx="64">
                  <c:v>1.7039257955906089</c:v>
                </c:pt>
                <c:pt idx="65">
                  <c:v>1.842662976690697</c:v>
                </c:pt>
                <c:pt idx="66">
                  <c:v>1.3511823824613369</c:v>
                </c:pt>
                <c:pt idx="67">
                  <c:v>2.0758621606376941</c:v>
                </c:pt>
                <c:pt idx="68">
                  <c:v>2.3184056446022079</c:v>
                </c:pt>
                <c:pt idx="69">
                  <c:v>0.99535861325077402</c:v>
                </c:pt>
                <c:pt idx="70">
                  <c:v>2.8484071096319625</c:v>
                </c:pt>
                <c:pt idx="71">
                  <c:v>1.6944677419186971</c:v>
                </c:pt>
                <c:pt idx="72">
                  <c:v>1.332352268803098</c:v>
                </c:pt>
                <c:pt idx="73">
                  <c:v>0.80126840453367898</c:v>
                </c:pt>
                <c:pt idx="74">
                  <c:v>1.9472582580477316</c:v>
                </c:pt>
                <c:pt idx="75">
                  <c:v>2.2461041326448736</c:v>
                </c:pt>
                <c:pt idx="76">
                  <c:v>1.0775135327187573</c:v>
                </c:pt>
                <c:pt idx="77">
                  <c:v>1.3895361340217085</c:v>
                </c:pt>
                <c:pt idx="78">
                  <c:v>1.3039135205511401</c:v>
                </c:pt>
                <c:pt idx="79">
                  <c:v>1.2140738398306159</c:v>
                </c:pt>
                <c:pt idx="80">
                  <c:v>1.4244851062857795</c:v>
                </c:pt>
                <c:pt idx="81">
                  <c:v>2.5675571117313836</c:v>
                </c:pt>
                <c:pt idx="82">
                  <c:v>1.3022953136922357</c:v>
                </c:pt>
                <c:pt idx="83">
                  <c:v>1.2767454703031915</c:v>
                </c:pt>
                <c:pt idx="84">
                  <c:v>1.4092095360402817</c:v>
                </c:pt>
                <c:pt idx="85">
                  <c:v>1.538626825368844</c:v>
                </c:pt>
                <c:pt idx="86">
                  <c:v>5.7659100980264144</c:v>
                </c:pt>
                <c:pt idx="87">
                  <c:v>1.9922730040922154</c:v>
                </c:pt>
                <c:pt idx="88">
                  <c:v>1.7887648977303989</c:v>
                </c:pt>
                <c:pt idx="89">
                  <c:v>1.8022749291151023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94-4759-886A-A8DCF84B79E7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Data!$AE$6:$AE$95</c:f>
              <c:numCache>
                <c:formatCode>General</c:formatCode>
                <c:ptCount val="90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94-4759-886A-A8DCF84B79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A8B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Data!$M$6:$M$95</c:f>
              <c:numCache>
                <c:formatCode>0.00</c:formatCode>
                <c:ptCount val="90"/>
                <c:pt idx="0">
                  <c:v>0.79374949226417579</c:v>
                </c:pt>
                <c:pt idx="1">
                  <c:v>0.97082057475607142</c:v>
                </c:pt>
                <c:pt idx="2">
                  <c:v>0.71774519344381082</c:v>
                </c:pt>
                <c:pt idx="3">
                  <c:v>0.70960865758838299</c:v>
                </c:pt>
                <c:pt idx="4">
                  <c:v>0.6953704480267765</c:v>
                </c:pt>
                <c:pt idx="5">
                  <c:v>0.53453803237170283</c:v>
                </c:pt>
                <c:pt idx="6">
                  <c:v>0.63979211953967663</c:v>
                </c:pt>
                <c:pt idx="7">
                  <c:v>0.71509039558139731</c:v>
                </c:pt>
                <c:pt idx="8">
                  <c:v>0.61390601229951547</c:v>
                </c:pt>
                <c:pt idx="9">
                  <c:v>0.54258895305139487</c:v>
                </c:pt>
                <c:pt idx="10">
                  <c:v>0.52926897081131019</c:v>
                </c:pt>
                <c:pt idx="11">
                  <c:v>0.62294564395019292</c:v>
                </c:pt>
                <c:pt idx="12">
                  <c:v>0.63874761487393106</c:v>
                </c:pt>
                <c:pt idx="13">
                  <c:v>0.65372995709156156</c:v>
                </c:pt>
                <c:pt idx="14">
                  <c:v>0.80475459522213999</c:v>
                </c:pt>
                <c:pt idx="15">
                  <c:v>0.75326820745278622</c:v>
                </c:pt>
                <c:pt idx="16">
                  <c:v>1.0378590954583091</c:v>
                </c:pt>
                <c:pt idx="17">
                  <c:v>0.51224737332648584</c:v>
                </c:pt>
                <c:pt idx="18">
                  <c:v>0.47398098895291291</c:v>
                </c:pt>
                <c:pt idx="19">
                  <c:v>0.63557753936894301</c:v>
                </c:pt>
                <c:pt idx="20">
                  <c:v>0.45629750335507591</c:v>
                </c:pt>
                <c:pt idx="21">
                  <c:v>0.59717970361583328</c:v>
                </c:pt>
                <c:pt idx="22">
                  <c:v>0.49594645437958979</c:v>
                </c:pt>
                <c:pt idx="23">
                  <c:v>0.50586595468241291</c:v>
                </c:pt>
                <c:pt idx="24">
                  <c:v>0.54266104697109196</c:v>
                </c:pt>
                <c:pt idx="25">
                  <c:v>0.44708532969548764</c:v>
                </c:pt>
                <c:pt idx="26">
                  <c:v>0.51849814369180036</c:v>
                </c:pt>
                <c:pt idx="27">
                  <c:v>0.67598996288054725</c:v>
                </c:pt>
                <c:pt idx="28">
                  <c:v>0.52232180518196614</c:v>
                </c:pt>
                <c:pt idx="29">
                  <c:v>0.4002261266640787</c:v>
                </c:pt>
                <c:pt idx="30">
                  <c:v>0.57271476934824406</c:v>
                </c:pt>
                <c:pt idx="31">
                  <c:v>0.57293580595805604</c:v>
                </c:pt>
                <c:pt idx="32">
                  <c:v>0.68837995147749709</c:v>
                </c:pt>
                <c:pt idx="33">
                  <c:v>0.66628048261423678</c:v>
                </c:pt>
                <c:pt idx="34">
                  <c:v>0.68691064564512783</c:v>
                </c:pt>
                <c:pt idx="35">
                  <c:v>0.7768980830363077</c:v>
                </c:pt>
                <c:pt idx="36">
                  <c:v>0.66942168059396068</c:v>
                </c:pt>
                <c:pt idx="37">
                  <c:v>0.71032578512670252</c:v>
                </c:pt>
                <c:pt idx="38">
                  <c:v>0.63847383688296688</c:v>
                </c:pt>
                <c:pt idx="39">
                  <c:v>0.37009999089682161</c:v>
                </c:pt>
                <c:pt idx="40">
                  <c:v>0.62603706339129517</c:v>
                </c:pt>
                <c:pt idx="41">
                  <c:v>0.54333677023648874</c:v>
                </c:pt>
                <c:pt idx="42">
                  <c:v>0.55555744753482472</c:v>
                </c:pt>
                <c:pt idx="43">
                  <c:v>0.50629837468158367</c:v>
                </c:pt>
                <c:pt idx="44">
                  <c:v>0.45916510512513248</c:v>
                </c:pt>
                <c:pt idx="45">
                  <c:v>0.57884253603010005</c:v>
                </c:pt>
                <c:pt idx="46">
                  <c:v>0.49605394738496039</c:v>
                </c:pt>
                <c:pt idx="47">
                  <c:v>0.44997429576344933</c:v>
                </c:pt>
                <c:pt idx="48">
                  <c:v>0.53291018491191089</c:v>
                </c:pt>
                <c:pt idx="49">
                  <c:v>0.64064049957088576</c:v>
                </c:pt>
                <c:pt idx="50">
                  <c:v>0.43920804068257557</c:v>
                </c:pt>
                <c:pt idx="51">
                  <c:v>0.70885928189335712</c:v>
                </c:pt>
                <c:pt idx="52">
                  <c:v>0.64168639724641374</c:v>
                </c:pt>
                <c:pt idx="53">
                  <c:v>0.67798441977966151</c:v>
                </c:pt>
                <c:pt idx="54">
                  <c:v>0.61637304126122483</c:v>
                </c:pt>
                <c:pt idx="55">
                  <c:v>0.63954670240754041</c:v>
                </c:pt>
                <c:pt idx="56">
                  <c:v>0.54176462018042848</c:v>
                </c:pt>
                <c:pt idx="57">
                  <c:v>0.54719624670972655</c:v>
                </c:pt>
                <c:pt idx="58">
                  <c:v>0.54861385205125213</c:v>
                </c:pt>
                <c:pt idx="59">
                  <c:v>0.29206533409622343</c:v>
                </c:pt>
                <c:pt idx="60">
                  <c:v>0.30513421045629652</c:v>
                </c:pt>
                <c:pt idx="61">
                  <c:v>0.4072409759973431</c:v>
                </c:pt>
                <c:pt idx="62">
                  <c:v>0.54241519372206226</c:v>
                </c:pt>
                <c:pt idx="63">
                  <c:v>0.4869699697409372</c:v>
                </c:pt>
                <c:pt idx="64">
                  <c:v>0.46080926786251675</c:v>
                </c:pt>
                <c:pt idx="65">
                  <c:v>0.42881456714470467</c:v>
                </c:pt>
                <c:pt idx="66">
                  <c:v>0.41260668063337252</c:v>
                </c:pt>
                <c:pt idx="67">
                  <c:v>0.47081520660905285</c:v>
                </c:pt>
                <c:pt idx="68">
                  <c:v>0.6053956389786046</c:v>
                </c:pt>
                <c:pt idx="69">
                  <c:v>0.38116329620172312</c:v>
                </c:pt>
                <c:pt idx="70">
                  <c:v>0.66317705201122956</c:v>
                </c:pt>
                <c:pt idx="71">
                  <c:v>0.52951843827279699</c:v>
                </c:pt>
                <c:pt idx="72">
                  <c:v>0.50700952314708725</c:v>
                </c:pt>
                <c:pt idx="73">
                  <c:v>0.62733905313209026</c:v>
                </c:pt>
                <c:pt idx="74">
                  <c:v>0.60110539848552114</c:v>
                </c:pt>
                <c:pt idx="75">
                  <c:v>0.41767668212780135</c:v>
                </c:pt>
                <c:pt idx="76">
                  <c:v>0.3394705030706005</c:v>
                </c:pt>
                <c:pt idx="77">
                  <c:v>0.43931687515888385</c:v>
                </c:pt>
                <c:pt idx="78">
                  <c:v>0.48375311632629492</c:v>
                </c:pt>
                <c:pt idx="79">
                  <c:v>0.47652963428910722</c:v>
                </c:pt>
                <c:pt idx="80">
                  <c:v>0.44549949541161005</c:v>
                </c:pt>
                <c:pt idx="81">
                  <c:v>0.62604685946779703</c:v>
                </c:pt>
                <c:pt idx="82">
                  <c:v>0.43569343961865598</c:v>
                </c:pt>
                <c:pt idx="83">
                  <c:v>0.4785298297968143</c:v>
                </c:pt>
                <c:pt idx="84">
                  <c:v>0.4953180044324712</c:v>
                </c:pt>
                <c:pt idx="85">
                  <c:v>0.46949185633369972</c:v>
                </c:pt>
                <c:pt idx="86">
                  <c:v>1.0474565919071914</c:v>
                </c:pt>
                <c:pt idx="87">
                  <c:v>0.55894748198396083</c:v>
                </c:pt>
                <c:pt idx="88">
                  <c:v>0.5512219321973113</c:v>
                </c:pt>
                <c:pt idx="89">
                  <c:v>0.52884573292052628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3A-4B83-8BDD-BA8F2F147EBC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Data!$AE$6:$AE$95</c:f>
              <c:numCache>
                <c:formatCode>General</c:formatCode>
                <c:ptCount val="90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3A-4B83-8BDD-BA8F2F147E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A9 -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Data!$O$6:$O$95</c:f>
              <c:numCache>
                <c:formatCode>0.00</c:formatCode>
                <c:ptCount val="90"/>
                <c:pt idx="0">
                  <c:v>1.2499901432406626</c:v>
                </c:pt>
                <c:pt idx="1">
                  <c:v>1.9598162670765316</c:v>
                </c:pt>
                <c:pt idx="2">
                  <c:v>2.251394375619006</c:v>
                </c:pt>
                <c:pt idx="3">
                  <c:v>1.7317977790600063</c:v>
                </c:pt>
                <c:pt idx="4">
                  <c:v>2.0256079534737874</c:v>
                </c:pt>
                <c:pt idx="5">
                  <c:v>2.4153995912575192</c:v>
                </c:pt>
                <c:pt idx="6">
                  <c:v>2.9670033727639384</c:v>
                </c:pt>
                <c:pt idx="7">
                  <c:v>2.7355593187939191</c:v>
                </c:pt>
                <c:pt idx="8">
                  <c:v>2.9075908647142548</c:v>
                </c:pt>
                <c:pt idx="9">
                  <c:v>2.5867279715140219</c:v>
                </c:pt>
                <c:pt idx="10">
                  <c:v>2.6071460048634161</c:v>
                </c:pt>
                <c:pt idx="11">
                  <c:v>1.3377849977835692</c:v>
                </c:pt>
                <c:pt idx="12">
                  <c:v>1.2479561895962197</c:v>
                </c:pt>
                <c:pt idx="13">
                  <c:v>0.95519256497549321</c:v>
                </c:pt>
                <c:pt idx="14">
                  <c:v>0.94029963642975667</c:v>
                </c:pt>
                <c:pt idx="15">
                  <c:v>1.1348618720774466</c:v>
                </c:pt>
                <c:pt idx="16">
                  <c:v>3.0870675310636781</c:v>
                </c:pt>
                <c:pt idx="17">
                  <c:v>2.0559829988499239</c:v>
                </c:pt>
                <c:pt idx="18">
                  <c:v>2.1135370810213852</c:v>
                </c:pt>
                <c:pt idx="19">
                  <c:v>2.8839147688026392</c:v>
                </c:pt>
                <c:pt idx="20">
                  <c:v>2.7879851267520444</c:v>
                </c:pt>
                <c:pt idx="21">
                  <c:v>3.4073053771813795</c:v>
                </c:pt>
                <c:pt idx="22">
                  <c:v>2.6157904718803437</c:v>
                </c:pt>
                <c:pt idx="23">
                  <c:v>2.7406462022216047</c:v>
                </c:pt>
                <c:pt idx="24">
                  <c:v>1.9145097966362228</c:v>
                </c:pt>
                <c:pt idx="25">
                  <c:v>2.0800165056741027</c:v>
                </c:pt>
                <c:pt idx="26">
                  <c:v>2.2929345275400985</c:v>
                </c:pt>
                <c:pt idx="27">
                  <c:v>3.2106078438190147</c:v>
                </c:pt>
                <c:pt idx="28">
                  <c:v>2.698243375717214</c:v>
                </c:pt>
                <c:pt idx="29">
                  <c:v>2.735940681974339</c:v>
                </c:pt>
                <c:pt idx="30">
                  <c:v>2.3118356870872003</c:v>
                </c:pt>
                <c:pt idx="31">
                  <c:v>2.4307551654253596</c:v>
                </c:pt>
                <c:pt idx="32">
                  <c:v>1.8424954483602887</c:v>
                </c:pt>
                <c:pt idx="33">
                  <c:v>2.6580281389930311</c:v>
                </c:pt>
                <c:pt idx="34">
                  <c:v>2.2532650436402402</c:v>
                </c:pt>
                <c:pt idx="35">
                  <c:v>2.6051220302761409</c:v>
                </c:pt>
                <c:pt idx="36">
                  <c:v>2.8851838298483812</c:v>
                </c:pt>
                <c:pt idx="37">
                  <c:v>3.6416290900463033</c:v>
                </c:pt>
                <c:pt idx="38">
                  <c:v>3.8549447026697021</c:v>
                </c:pt>
                <c:pt idx="39">
                  <c:v>2.5130457275736293</c:v>
                </c:pt>
                <c:pt idx="40">
                  <c:v>2.0817014409439727</c:v>
                </c:pt>
                <c:pt idx="41">
                  <c:v>2.6273615126250043</c:v>
                </c:pt>
                <c:pt idx="42">
                  <c:v>2.5150342471844636</c:v>
                </c:pt>
                <c:pt idx="43">
                  <c:v>3.1192099736085961</c:v>
                </c:pt>
                <c:pt idx="44">
                  <c:v>2.6518045794140299</c:v>
                </c:pt>
                <c:pt idx="45">
                  <c:v>1.6190394897727665</c:v>
                </c:pt>
                <c:pt idx="46">
                  <c:v>1.6666772459665271</c:v>
                </c:pt>
                <c:pt idx="47">
                  <c:v>2.2178282116291426</c:v>
                </c:pt>
                <c:pt idx="48">
                  <c:v>2.9883457890212366</c:v>
                </c:pt>
                <c:pt idx="49">
                  <c:v>2.6793329995716486</c:v>
                </c:pt>
                <c:pt idx="50">
                  <c:v>2.481990267569949</c:v>
                </c:pt>
                <c:pt idx="51">
                  <c:v>0.57925061074102568</c:v>
                </c:pt>
                <c:pt idx="52">
                  <c:v>0.4293714734160779</c:v>
                </c:pt>
                <c:pt idx="53">
                  <c:v>0.51649925220807935</c:v>
                </c:pt>
                <c:pt idx="54">
                  <c:v>1.6672842281389657</c:v>
                </c:pt>
                <c:pt idx="55">
                  <c:v>2.4636254503288204</c:v>
                </c:pt>
                <c:pt idx="56">
                  <c:v>2.3795493858187955</c:v>
                </c:pt>
                <c:pt idx="57">
                  <c:v>2.5135788405230932</c:v>
                </c:pt>
                <c:pt idx="58">
                  <c:v>3.3757729546699946</c:v>
                </c:pt>
                <c:pt idx="59">
                  <c:v>4.6152947233735526</c:v>
                </c:pt>
                <c:pt idx="60">
                  <c:v>4.3952268039074296</c:v>
                </c:pt>
                <c:pt idx="61">
                  <c:v>3.2250027924063702</c:v>
                </c:pt>
                <c:pt idx="62">
                  <c:v>3.4930245495984282</c:v>
                </c:pt>
                <c:pt idx="63">
                  <c:v>3.7899549979170857</c:v>
                </c:pt>
                <c:pt idx="64">
                  <c:v>3.5323107877830169</c:v>
                </c:pt>
                <c:pt idx="65">
                  <c:v>2.8732572965856367</c:v>
                </c:pt>
                <c:pt idx="66">
                  <c:v>2.8156928191430945</c:v>
                </c:pt>
                <c:pt idx="67">
                  <c:v>2.8166885597278202</c:v>
                </c:pt>
                <c:pt idx="68">
                  <c:v>2.7975116012782628</c:v>
                </c:pt>
                <c:pt idx="69">
                  <c:v>3.7327955329135931</c:v>
                </c:pt>
                <c:pt idx="70">
                  <c:v>3.6440809375718115</c:v>
                </c:pt>
                <c:pt idx="71">
                  <c:v>2.5622892296570399</c:v>
                </c:pt>
                <c:pt idx="72">
                  <c:v>2.3771423344060549</c:v>
                </c:pt>
                <c:pt idx="73">
                  <c:v>0.87697364997150695</c:v>
                </c:pt>
                <c:pt idx="74">
                  <c:v>2.2213486101226443</c:v>
                </c:pt>
                <c:pt idx="75">
                  <c:v>2.8134877021761566</c:v>
                </c:pt>
                <c:pt idx="76">
                  <c:v>3.174577345175134</c:v>
                </c:pt>
                <c:pt idx="77">
                  <c:v>2.1333864222546572</c:v>
                </c:pt>
                <c:pt idx="78">
                  <c:v>2.7753262750930281</c:v>
                </c:pt>
                <c:pt idx="79">
                  <c:v>2.417032820204799</c:v>
                </c:pt>
                <c:pt idx="80">
                  <c:v>2.1649020395145273</c:v>
                </c:pt>
                <c:pt idx="81">
                  <c:v>2.7160057352248717</c:v>
                </c:pt>
                <c:pt idx="82">
                  <c:v>2.9452040486489963</c:v>
                </c:pt>
                <c:pt idx="83">
                  <c:v>2.4996414804087879</c:v>
                </c:pt>
                <c:pt idx="84">
                  <c:v>2.7490037697179526</c:v>
                </c:pt>
                <c:pt idx="85">
                  <c:v>2.8810788579203437</c:v>
                </c:pt>
                <c:pt idx="86">
                  <c:v>0.99143431366967927</c:v>
                </c:pt>
                <c:pt idx="87">
                  <c:v>1.9117772238652457</c:v>
                </c:pt>
                <c:pt idx="88">
                  <c:v>0.66337372904087999</c:v>
                </c:pt>
                <c:pt idx="89">
                  <c:v>1.2728736511555812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3A-4FF7-B3AF-6B6E5B294B6F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Data!$AE$6:$AE$95</c:f>
              <c:numCache>
                <c:formatCode>General</c:formatCode>
                <c:ptCount val="90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3A-4FF7-B3AF-6B6E5B294B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A10 -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Data!$Q$6:$Q$95</c:f>
              <c:numCache>
                <c:formatCode>0.00</c:formatCode>
                <c:ptCount val="90"/>
                <c:pt idx="0">
                  <c:v>1.5555548688953722</c:v>
                </c:pt>
                <c:pt idx="1">
                  <c:v>2.1667455133834372</c:v>
                </c:pt>
                <c:pt idx="2">
                  <c:v>2.1565865080905207</c:v>
                </c:pt>
                <c:pt idx="3">
                  <c:v>1.549174272513262</c:v>
                </c:pt>
                <c:pt idx="4">
                  <c:v>1.3092792183505466</c:v>
                </c:pt>
                <c:pt idx="5">
                  <c:v>2.2850273889142576</c:v>
                </c:pt>
                <c:pt idx="6">
                  <c:v>2.5044272206817815</c:v>
                </c:pt>
                <c:pt idx="7">
                  <c:v>3.3322179574827797</c:v>
                </c:pt>
                <c:pt idx="8">
                  <c:v>2.8732634167794662</c:v>
                </c:pt>
                <c:pt idx="9">
                  <c:v>2.5487431342278546</c:v>
                </c:pt>
                <c:pt idx="10">
                  <c:v>3.500292482087481</c:v>
                </c:pt>
                <c:pt idx="11">
                  <c:v>1.5891710792582137</c:v>
                </c:pt>
                <c:pt idx="12">
                  <c:v>2.1063740989881143</c:v>
                </c:pt>
                <c:pt idx="13">
                  <c:v>2.3964035999112925</c:v>
                </c:pt>
                <c:pt idx="14">
                  <c:v>3.4856385496493614</c:v>
                </c:pt>
                <c:pt idx="15">
                  <c:v>4.8591785124586195</c:v>
                </c:pt>
                <c:pt idx="16">
                  <c:v>3.8885165090018989</c:v>
                </c:pt>
                <c:pt idx="17">
                  <c:v>3.9067509779400624</c:v>
                </c:pt>
                <c:pt idx="18">
                  <c:v>1.4755421494590688</c:v>
                </c:pt>
                <c:pt idx="19">
                  <c:v>1.8517532983986802</c:v>
                </c:pt>
                <c:pt idx="20">
                  <c:v>3.4667968715064092</c:v>
                </c:pt>
                <c:pt idx="21">
                  <c:v>3.0234664799967987</c:v>
                </c:pt>
                <c:pt idx="22">
                  <c:v>3.505334381229078</c:v>
                </c:pt>
                <c:pt idx="23">
                  <c:v>3.053806891064363</c:v>
                </c:pt>
                <c:pt idx="24">
                  <c:v>2.6767777961241164</c:v>
                </c:pt>
                <c:pt idx="25">
                  <c:v>2.4813778577843468</c:v>
                </c:pt>
                <c:pt idx="26">
                  <c:v>2.8704966922033757</c:v>
                </c:pt>
                <c:pt idx="27">
                  <c:v>3.9644211468644008</c:v>
                </c:pt>
                <c:pt idx="28">
                  <c:v>4.9939816417630984</c:v>
                </c:pt>
                <c:pt idx="29">
                  <c:v>4.5078490407217355</c:v>
                </c:pt>
                <c:pt idx="30">
                  <c:v>3.6953513808903535</c:v>
                </c:pt>
                <c:pt idx="31">
                  <c:v>3.3222519465705034</c:v>
                </c:pt>
                <c:pt idx="32">
                  <c:v>2.1696539504197752</c:v>
                </c:pt>
                <c:pt idx="33">
                  <c:v>2.2744919575313949</c:v>
                </c:pt>
                <c:pt idx="34">
                  <c:v>2.8823235775221567</c:v>
                </c:pt>
                <c:pt idx="35">
                  <c:v>4.4960695025529365</c:v>
                </c:pt>
                <c:pt idx="36">
                  <c:v>4.1548722898121859</c:v>
                </c:pt>
                <c:pt idx="37">
                  <c:v>5.8500620138937016</c:v>
                </c:pt>
                <c:pt idx="38">
                  <c:v>5.2854903511731042</c:v>
                </c:pt>
                <c:pt idx="39">
                  <c:v>4.0152338273602526</c:v>
                </c:pt>
                <c:pt idx="40">
                  <c:v>7.1639224546607903</c:v>
                </c:pt>
                <c:pt idx="41">
                  <c:v>8.211869404111102</c:v>
                </c:pt>
                <c:pt idx="42">
                  <c:v>8.7375271656050657</c:v>
                </c:pt>
                <c:pt idx="43">
                  <c:v>7.8481010879311519</c:v>
                </c:pt>
                <c:pt idx="44">
                  <c:v>7.6223414055942085</c:v>
                </c:pt>
                <c:pt idx="45">
                  <c:v>7.5845280542375786</c:v>
                </c:pt>
                <c:pt idx="46">
                  <c:v>9.0034187568252619</c:v>
                </c:pt>
                <c:pt idx="47">
                  <c:v>5.543129574532097</c:v>
                </c:pt>
                <c:pt idx="48">
                  <c:v>7.8663197291423259</c:v>
                </c:pt>
                <c:pt idx="49">
                  <c:v>9.1531866534446849</c:v>
                </c:pt>
                <c:pt idx="50">
                  <c:v>9.0725904931724504</c:v>
                </c:pt>
                <c:pt idx="51">
                  <c:v>8.6593201969655915</c:v>
                </c:pt>
                <c:pt idx="52">
                  <c:v>7.5594452233437437</c:v>
                </c:pt>
                <c:pt idx="53">
                  <c:v>7.3073730891634829</c:v>
                </c:pt>
                <c:pt idx="54">
                  <c:v>7.5975799348616606</c:v>
                </c:pt>
                <c:pt idx="55">
                  <c:v>9.5706632693220186</c:v>
                </c:pt>
                <c:pt idx="56">
                  <c:v>9.3341639549980826</c:v>
                </c:pt>
                <c:pt idx="57">
                  <c:v>11.036319653222527</c:v>
                </c:pt>
                <c:pt idx="58">
                  <c:v>8.4534516510240358</c:v>
                </c:pt>
                <c:pt idx="59">
                  <c:v>6.8178740597289904</c:v>
                </c:pt>
                <c:pt idx="60">
                  <c:v>4.1858401671241534</c:v>
                </c:pt>
                <c:pt idx="61">
                  <c:v>3.7469016537621291</c:v>
                </c:pt>
                <c:pt idx="62">
                  <c:v>3.5515665341152411</c:v>
                </c:pt>
                <c:pt idx="63">
                  <c:v>5.0247925504782049</c:v>
                </c:pt>
                <c:pt idx="64">
                  <c:v>4.8021911935531545</c:v>
                </c:pt>
                <c:pt idx="65">
                  <c:v>5.3057070900406691</c:v>
                </c:pt>
                <c:pt idx="66">
                  <c:v>6.2573780492647213</c:v>
                </c:pt>
                <c:pt idx="67">
                  <c:v>4.6733255448249986</c:v>
                </c:pt>
                <c:pt idx="68">
                  <c:v>4.9624401430511442</c:v>
                </c:pt>
                <c:pt idx="69">
                  <c:v>4.6269880015662768</c:v>
                </c:pt>
                <c:pt idx="70">
                  <c:v>3.9487981332361555</c:v>
                </c:pt>
                <c:pt idx="71">
                  <c:v>4.1679669811449145</c:v>
                </c:pt>
                <c:pt idx="72">
                  <c:v>4.7412612473526972</c:v>
                </c:pt>
                <c:pt idx="73">
                  <c:v>4.6705910800893014</c:v>
                </c:pt>
                <c:pt idx="74">
                  <c:v>5.4651440596834222</c:v>
                </c:pt>
                <c:pt idx="75">
                  <c:v>5.600415938118152</c:v>
                </c:pt>
                <c:pt idx="76">
                  <c:v>4.87177277746878</c:v>
                </c:pt>
                <c:pt idx="77">
                  <c:v>5.2889654551259104</c:v>
                </c:pt>
                <c:pt idx="78">
                  <c:v>4.3802948297329376</c:v>
                </c:pt>
                <c:pt idx="79">
                  <c:v>4.2687679948756694</c:v>
                </c:pt>
                <c:pt idx="80">
                  <c:v>4.4530991439226337</c:v>
                </c:pt>
                <c:pt idx="81">
                  <c:v>2.8542118652691677</c:v>
                </c:pt>
                <c:pt idx="82">
                  <c:v>3.6780759151170672</c:v>
                </c:pt>
                <c:pt idx="83">
                  <c:v>4.6017041059113204</c:v>
                </c:pt>
                <c:pt idx="84">
                  <c:v>5.1218618863482295</c:v>
                </c:pt>
                <c:pt idx="85">
                  <c:v>4.811295438765721</c:v>
                </c:pt>
                <c:pt idx="86">
                  <c:v>3.4560567561826105</c:v>
                </c:pt>
                <c:pt idx="87">
                  <c:v>2.5647174863107498</c:v>
                </c:pt>
                <c:pt idx="88">
                  <c:v>1.9680494852997061</c:v>
                </c:pt>
                <c:pt idx="89">
                  <c:v>2.9619255493564505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C1-4AED-A2F1-E9A578171834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Data!$AE$6:$AE$95</c:f>
              <c:numCache>
                <c:formatCode>General</c:formatCode>
                <c:ptCount val="90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C1-4AED-A2F1-E9A5781718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A10A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Data!$S$6:$S$95</c:f>
              <c:numCache>
                <c:formatCode>0.00</c:formatCode>
                <c:ptCount val="90"/>
                <c:pt idx="0">
                  <c:v>2.8730792593686041</c:v>
                </c:pt>
                <c:pt idx="1">
                  <c:v>3.5886363957298766</c:v>
                </c:pt>
                <c:pt idx="2">
                  <c:v>3.916578904448953</c:v>
                </c:pt>
                <c:pt idx="3">
                  <c:v>2.9383391775070624</c:v>
                </c:pt>
                <c:pt idx="4">
                  <c:v>2.0902252354332509</c:v>
                </c:pt>
                <c:pt idx="5">
                  <c:v>3.6708318800109905</c:v>
                </c:pt>
                <c:pt idx="6">
                  <c:v>4.2329122342284844</c:v>
                </c:pt>
                <c:pt idx="7">
                  <c:v>5.693659909259396</c:v>
                </c:pt>
                <c:pt idx="8">
                  <c:v>4.7214844592661107</c:v>
                </c:pt>
                <c:pt idx="9">
                  <c:v>4.5171687427609566</c:v>
                </c:pt>
                <c:pt idx="10">
                  <c:v>4.0787367970958268</c:v>
                </c:pt>
                <c:pt idx="11">
                  <c:v>1.8330607461661446</c:v>
                </c:pt>
                <c:pt idx="12">
                  <c:v>3.5386451884460182</c:v>
                </c:pt>
                <c:pt idx="13">
                  <c:v>4.8989498114432903</c:v>
                </c:pt>
                <c:pt idx="14">
                  <c:v>8.5278050596930708</c:v>
                </c:pt>
                <c:pt idx="15">
                  <c:v>10.735646529888042</c:v>
                </c:pt>
                <c:pt idx="16">
                  <c:v>7.7878512062487335</c:v>
                </c:pt>
                <c:pt idx="17">
                  <c:v>6.8177048461607503</c:v>
                </c:pt>
                <c:pt idx="18">
                  <c:v>3.4999097048283443</c:v>
                </c:pt>
                <c:pt idx="19">
                  <c:v>6.0799928855770364</c:v>
                </c:pt>
                <c:pt idx="20">
                  <c:v>9.2025252825551416</c:v>
                </c:pt>
                <c:pt idx="21">
                  <c:v>11.932553332236937</c:v>
                </c:pt>
                <c:pt idx="22">
                  <c:v>6.6995206539357337</c:v>
                </c:pt>
                <c:pt idx="23">
                  <c:v>0.74174199249128669</c:v>
                </c:pt>
                <c:pt idx="24">
                  <c:v>0.86427795503364502</c:v>
                </c:pt>
                <c:pt idx="25">
                  <c:v>0.49997383159154601</c:v>
                </c:pt>
                <c:pt idx="26">
                  <c:v>1.4389925948000439</c:v>
                </c:pt>
                <c:pt idx="27">
                  <c:v>1.1097984581450098</c:v>
                </c:pt>
                <c:pt idx="28">
                  <c:v>0.84124376953950764</c:v>
                </c:pt>
                <c:pt idx="29">
                  <c:v>0.93008389645765921</c:v>
                </c:pt>
                <c:pt idx="30">
                  <c:v>1.1255638677082236</c:v>
                </c:pt>
                <c:pt idx="31">
                  <c:v>0.98767132467413932</c:v>
                </c:pt>
                <c:pt idx="32">
                  <c:v>1.0035351240606438</c:v>
                </c:pt>
                <c:pt idx="33">
                  <c:v>1.1443442056781774</c:v>
                </c:pt>
                <c:pt idx="34">
                  <c:v>1.3767097889352593</c:v>
                </c:pt>
                <c:pt idx="35">
                  <c:v>1.8347775634546091</c:v>
                </c:pt>
                <c:pt idx="36">
                  <c:v>1.1370154626292373</c:v>
                </c:pt>
                <c:pt idx="37">
                  <c:v>1.6131285589683102</c:v>
                </c:pt>
                <c:pt idx="38">
                  <c:v>1.5632219146030757</c:v>
                </c:pt>
                <c:pt idx="39">
                  <c:v>1.3286856932140489</c:v>
                </c:pt>
                <c:pt idx="40">
                  <c:v>0.93496439482861338</c:v>
                </c:pt>
                <c:pt idx="41">
                  <c:v>2.1461364985886178</c:v>
                </c:pt>
                <c:pt idx="42">
                  <c:v>2.0819527827110167</c:v>
                </c:pt>
                <c:pt idx="43">
                  <c:v>2.038608536941946</c:v>
                </c:pt>
                <c:pt idx="44">
                  <c:v>1.3695005724131721</c:v>
                </c:pt>
                <c:pt idx="45">
                  <c:v>1.4822713125781397</c:v>
                </c:pt>
                <c:pt idx="46">
                  <c:v>1.7150285802935799</c:v>
                </c:pt>
                <c:pt idx="47">
                  <c:v>1.8429132426716741</c:v>
                </c:pt>
                <c:pt idx="48">
                  <c:v>2.2722337584815673</c:v>
                </c:pt>
                <c:pt idx="49">
                  <c:v>2.8804998657113163</c:v>
                </c:pt>
                <c:pt idx="50">
                  <c:v>1.9319969509349222</c:v>
                </c:pt>
                <c:pt idx="51">
                  <c:v>1.3416650879256542</c:v>
                </c:pt>
                <c:pt idx="52">
                  <c:v>1.7668222717541266</c:v>
                </c:pt>
                <c:pt idx="53">
                  <c:v>2.6391841764502901</c:v>
                </c:pt>
                <c:pt idx="54">
                  <c:v>2.7383819695304257</c:v>
                </c:pt>
                <c:pt idx="55">
                  <c:v>1.6631046253272006</c:v>
                </c:pt>
                <c:pt idx="56">
                  <c:v>3.4657124716799674</c:v>
                </c:pt>
                <c:pt idx="57">
                  <c:v>2.161317519355002</c:v>
                </c:pt>
                <c:pt idx="58">
                  <c:v>3.127560696365792</c:v>
                </c:pt>
                <c:pt idx="59">
                  <c:v>3.2368906123971426</c:v>
                </c:pt>
                <c:pt idx="60">
                  <c:v>2.0225749214291109</c:v>
                </c:pt>
                <c:pt idx="61">
                  <c:v>2.8491264572306525</c:v>
                </c:pt>
                <c:pt idx="62">
                  <c:v>3.9313518452624852</c:v>
                </c:pt>
                <c:pt idx="63">
                  <c:v>4.186694595911856</c:v>
                </c:pt>
                <c:pt idx="64">
                  <c:v>2.8976191724759666</c:v>
                </c:pt>
                <c:pt idx="65">
                  <c:v>3.1681823456538352</c:v>
                </c:pt>
                <c:pt idx="66">
                  <c:v>2.965706987150595</c:v>
                </c:pt>
                <c:pt idx="67">
                  <c:v>2.4240171949742737</c:v>
                </c:pt>
                <c:pt idx="68">
                  <c:v>3.0538337856689468</c:v>
                </c:pt>
                <c:pt idx="69">
                  <c:v>2.6065484799839211</c:v>
                </c:pt>
                <c:pt idx="70">
                  <c:v>2.5682641070449628</c:v>
                </c:pt>
                <c:pt idx="71">
                  <c:v>2.1348705323586508</c:v>
                </c:pt>
                <c:pt idx="72">
                  <c:v>2.3271068781241646</c:v>
                </c:pt>
                <c:pt idx="73">
                  <c:v>2.4830063590757074</c:v>
                </c:pt>
                <c:pt idx="74">
                  <c:v>3.0995285763384413</c:v>
                </c:pt>
                <c:pt idx="75">
                  <c:v>3.3233235120785212</c:v>
                </c:pt>
                <c:pt idx="76">
                  <c:v>2.9089770239442485</c:v>
                </c:pt>
                <c:pt idx="77">
                  <c:v>3.1960543729309974</c:v>
                </c:pt>
                <c:pt idx="78">
                  <c:v>1.5113174845408446</c:v>
                </c:pt>
                <c:pt idx="79">
                  <c:v>0.7083690706058634</c:v>
                </c:pt>
                <c:pt idx="80">
                  <c:v>0.78126224858601478</c:v>
                </c:pt>
                <c:pt idx="81">
                  <c:v>0.91585628253506401</c:v>
                </c:pt>
                <c:pt idx="82">
                  <c:v>0.65369668027513805</c:v>
                </c:pt>
                <c:pt idx="83">
                  <c:v>0.6704546505585367</c:v>
                </c:pt>
                <c:pt idx="84">
                  <c:v>1.8789601316365538</c:v>
                </c:pt>
                <c:pt idx="85">
                  <c:v>3.3570434700013498</c:v>
                </c:pt>
                <c:pt idx="86">
                  <c:v>2.1661229368439603</c:v>
                </c:pt>
                <c:pt idx="87">
                  <c:v>1.6915504215416126</c:v>
                </c:pt>
                <c:pt idx="88">
                  <c:v>1.3374977841679356</c:v>
                </c:pt>
                <c:pt idx="89">
                  <c:v>1.2932790327410078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AB-443C-9E1D-E595CDFE02F4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Data!$AE$6:$AE$95</c:f>
              <c:numCache>
                <c:formatCode>General</c:formatCode>
                <c:ptCount val="90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AB-443C-9E1D-E595CDFE02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A14 -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Data!$U$6:$U$95</c:f>
              <c:numCache>
                <c:formatCode>0.00</c:formatCode>
                <c:ptCount val="90"/>
                <c:pt idx="0">
                  <c:v>4.2388048106047957</c:v>
                </c:pt>
                <c:pt idx="1">
                  <c:v>6.6744646174152065</c:v>
                </c:pt>
                <c:pt idx="2">
                  <c:v>8.3047919198084141</c:v>
                </c:pt>
                <c:pt idx="3">
                  <c:v>4.5517020377354234</c:v>
                </c:pt>
                <c:pt idx="4">
                  <c:v>2.2323165829973068</c:v>
                </c:pt>
                <c:pt idx="5">
                  <c:v>4.3794808547815043</c:v>
                </c:pt>
                <c:pt idx="6">
                  <c:v>4.3923068205996225</c:v>
                </c:pt>
                <c:pt idx="7">
                  <c:v>7.1336341931188469</c:v>
                </c:pt>
                <c:pt idx="8">
                  <c:v>5.8106061972123504</c:v>
                </c:pt>
                <c:pt idx="9">
                  <c:v>6.7385442664463531</c:v>
                </c:pt>
                <c:pt idx="10">
                  <c:v>5.5649358912168969</c:v>
                </c:pt>
                <c:pt idx="11">
                  <c:v>2.8732760831376551</c:v>
                </c:pt>
                <c:pt idx="12">
                  <c:v>3.4162251898584146</c:v>
                </c:pt>
                <c:pt idx="13">
                  <c:v>3.8105981141781502</c:v>
                </c:pt>
                <c:pt idx="14">
                  <c:v>4.6664055709247387</c:v>
                </c:pt>
                <c:pt idx="15">
                  <c:v>7.1085944202269147</c:v>
                </c:pt>
                <c:pt idx="16">
                  <c:v>6.1403055734044845</c:v>
                </c:pt>
                <c:pt idx="17">
                  <c:v>5.0844903233631502</c:v>
                </c:pt>
                <c:pt idx="18">
                  <c:v>4.298121845728553</c:v>
                </c:pt>
                <c:pt idx="19">
                  <c:v>10.419401343665019</c:v>
                </c:pt>
                <c:pt idx="20">
                  <c:v>9.3981301471627603</c:v>
                </c:pt>
                <c:pt idx="21">
                  <c:v>7.4113581940178337</c:v>
                </c:pt>
                <c:pt idx="22">
                  <c:v>5.039729754822214</c:v>
                </c:pt>
                <c:pt idx="23">
                  <c:v>3.7641416188469381</c:v>
                </c:pt>
                <c:pt idx="24">
                  <c:v>3.2813828655036303</c:v>
                </c:pt>
                <c:pt idx="25">
                  <c:v>17.739572973622344</c:v>
                </c:pt>
                <c:pt idx="26">
                  <c:v>9.2250273346707576</c:v>
                </c:pt>
                <c:pt idx="27">
                  <c:v>2.6282186347167822</c:v>
                </c:pt>
                <c:pt idx="28">
                  <c:v>2.5094208547954913</c:v>
                </c:pt>
                <c:pt idx="29">
                  <c:v>2.5340822580893141</c:v>
                </c:pt>
                <c:pt idx="30">
                  <c:v>2.562572565968269</c:v>
                </c:pt>
                <c:pt idx="31">
                  <c:v>3.1048592630887604</c:v>
                </c:pt>
                <c:pt idx="32">
                  <c:v>3.0942724194803484</c:v>
                </c:pt>
                <c:pt idx="33">
                  <c:v>3.1821390437388644</c:v>
                </c:pt>
                <c:pt idx="34">
                  <c:v>2.8002969185935327</c:v>
                </c:pt>
                <c:pt idx="35">
                  <c:v>3.1097758730114746</c:v>
                </c:pt>
                <c:pt idx="36">
                  <c:v>2.8865199224916882</c:v>
                </c:pt>
                <c:pt idx="37">
                  <c:v>2.7114527807952258</c:v>
                </c:pt>
                <c:pt idx="38">
                  <c:v>2.5564492891927313</c:v>
                </c:pt>
                <c:pt idx="39">
                  <c:v>2.3700438886032047</c:v>
                </c:pt>
                <c:pt idx="40">
                  <c:v>2.18138402310879</c:v>
                </c:pt>
                <c:pt idx="41">
                  <c:v>2.8903737446235902</c:v>
                </c:pt>
                <c:pt idx="42">
                  <c:v>1.7007733632428887</c:v>
                </c:pt>
                <c:pt idx="43">
                  <c:v>0.87246249731358305</c:v>
                </c:pt>
                <c:pt idx="44">
                  <c:v>1.3166965394857744</c:v>
                </c:pt>
                <c:pt idx="45">
                  <c:v>2.1659692097331211</c:v>
                </c:pt>
                <c:pt idx="46">
                  <c:v>2.1193165198517154</c:v>
                </c:pt>
                <c:pt idx="47">
                  <c:v>2.052914647066078</c:v>
                </c:pt>
                <c:pt idx="48">
                  <c:v>2.264815366947095</c:v>
                </c:pt>
                <c:pt idx="49">
                  <c:v>2.3648755831061452</c:v>
                </c:pt>
                <c:pt idx="50">
                  <c:v>2.0368535398501102</c:v>
                </c:pt>
                <c:pt idx="51">
                  <c:v>2.1294986013905106</c:v>
                </c:pt>
                <c:pt idx="52">
                  <c:v>1.5934692851836441</c:v>
                </c:pt>
                <c:pt idx="53">
                  <c:v>2.075149834108589</c:v>
                </c:pt>
                <c:pt idx="54">
                  <c:v>2.223478044244442</c:v>
                </c:pt>
                <c:pt idx="55">
                  <c:v>2.3189605915532328</c:v>
                </c:pt>
                <c:pt idx="56">
                  <c:v>2.2430041599210488</c:v>
                </c:pt>
                <c:pt idx="57">
                  <c:v>2.5477405783135914</c:v>
                </c:pt>
                <c:pt idx="58">
                  <c:v>2.3585731167468498</c:v>
                </c:pt>
                <c:pt idx="59">
                  <c:v>2.4646677771014129</c:v>
                </c:pt>
                <c:pt idx="60">
                  <c:v>2.1832233872707354</c:v>
                </c:pt>
                <c:pt idx="61">
                  <c:v>2.3397787868337288</c:v>
                </c:pt>
                <c:pt idx="62">
                  <c:v>2.6871848364554944</c:v>
                </c:pt>
                <c:pt idx="63">
                  <c:v>2.5179057973800987</c:v>
                </c:pt>
                <c:pt idx="64">
                  <c:v>2.1065083491299053</c:v>
                </c:pt>
                <c:pt idx="65">
                  <c:v>2.1931275948266968</c:v>
                </c:pt>
                <c:pt idx="66">
                  <c:v>2.4341101750188283</c:v>
                </c:pt>
                <c:pt idx="67">
                  <c:v>2.4701478904600074</c:v>
                </c:pt>
                <c:pt idx="68">
                  <c:v>2.3083454876695511</c:v>
                </c:pt>
                <c:pt idx="69">
                  <c:v>2.4682632493565184</c:v>
                </c:pt>
                <c:pt idx="70">
                  <c:v>2.4277293970746765</c:v>
                </c:pt>
                <c:pt idx="71">
                  <c:v>2.5594315769784002</c:v>
                </c:pt>
                <c:pt idx="72">
                  <c:v>2.110270729590439</c:v>
                </c:pt>
                <c:pt idx="73">
                  <c:v>2.5202495260663444</c:v>
                </c:pt>
                <c:pt idx="74">
                  <c:v>2.8944305634788163</c:v>
                </c:pt>
                <c:pt idx="75">
                  <c:v>3.7736576283942558</c:v>
                </c:pt>
                <c:pt idx="76">
                  <c:v>2.6539262758040301</c:v>
                </c:pt>
                <c:pt idx="77">
                  <c:v>2.5520976166802809</c:v>
                </c:pt>
                <c:pt idx="78">
                  <c:v>2.4004220851567077</c:v>
                </c:pt>
                <c:pt idx="79">
                  <c:v>2.1796451897600493</c:v>
                </c:pt>
                <c:pt idx="80">
                  <c:v>2.6229938233790282</c:v>
                </c:pt>
                <c:pt idx="81">
                  <c:v>3.2648407122796614</c:v>
                </c:pt>
                <c:pt idx="82">
                  <c:v>2.7194431253133682</c:v>
                </c:pt>
                <c:pt idx="83">
                  <c:v>2.6330150411904203</c:v>
                </c:pt>
                <c:pt idx="84">
                  <c:v>2.3923126000275823</c:v>
                </c:pt>
                <c:pt idx="85">
                  <c:v>2.9426826603096385</c:v>
                </c:pt>
                <c:pt idx="86">
                  <c:v>2.2537808346262382</c:v>
                </c:pt>
                <c:pt idx="87">
                  <c:v>2.1515468171339704</c:v>
                </c:pt>
                <c:pt idx="88">
                  <c:v>1.6903214336638139</c:v>
                </c:pt>
                <c:pt idx="89">
                  <c:v>2.3586233885299883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BE-4B97-9D12-1392469191C8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Data!$AE$6:$AE$95</c:f>
              <c:numCache>
                <c:formatCode>General</c:formatCode>
                <c:ptCount val="90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BE-4B97-9D12-1392469191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A15 -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Data!$W$6:$W$95</c:f>
              <c:numCache>
                <c:formatCode>0.00</c:formatCode>
                <c:ptCount val="90"/>
                <c:pt idx="0">
                  <c:v>5.0867716674155634</c:v>
                </c:pt>
                <c:pt idx="1">
                  <c:v>6.7819630935142587</c:v>
                </c:pt>
                <c:pt idx="2">
                  <c:v>7.8690822341714277</c:v>
                </c:pt>
                <c:pt idx="3">
                  <c:v>5.4521575843540138</c:v>
                </c:pt>
                <c:pt idx="4">
                  <c:v>3.2087695545412003</c:v>
                </c:pt>
                <c:pt idx="5">
                  <c:v>5.570826393475607</c:v>
                </c:pt>
                <c:pt idx="6">
                  <c:v>6.7734386294605198</c:v>
                </c:pt>
                <c:pt idx="7">
                  <c:v>8.1967670453189978</c:v>
                </c:pt>
                <c:pt idx="8">
                  <c:v>6.8953982827902349</c:v>
                </c:pt>
                <c:pt idx="9">
                  <c:v>6.3767329665670625</c:v>
                </c:pt>
                <c:pt idx="10">
                  <c:v>5.0920886241760668</c:v>
                </c:pt>
                <c:pt idx="11">
                  <c:v>3.5058775407716638</c:v>
                </c:pt>
                <c:pt idx="12">
                  <c:v>4.9667945362208092</c:v>
                </c:pt>
                <c:pt idx="13">
                  <c:v>5.5598959039074787</c:v>
                </c:pt>
                <c:pt idx="14">
                  <c:v>6.0853550097441973</c:v>
                </c:pt>
                <c:pt idx="15">
                  <c:v>9.0875264004991116</c:v>
                </c:pt>
                <c:pt idx="16">
                  <c:v>8.3283763106631667</c:v>
                </c:pt>
                <c:pt idx="17">
                  <c:v>5.5646649137503452</c:v>
                </c:pt>
                <c:pt idx="18">
                  <c:v>5.7910548386594165</c:v>
                </c:pt>
                <c:pt idx="19">
                  <c:v>9.6147233156246319</c:v>
                </c:pt>
                <c:pt idx="20">
                  <c:v>7.2045895987244144</c:v>
                </c:pt>
                <c:pt idx="21">
                  <c:v>7.4605765751541391</c:v>
                </c:pt>
                <c:pt idx="22">
                  <c:v>3.5545455986076728</c:v>
                </c:pt>
                <c:pt idx="23">
                  <c:v>1.2161720558182347</c:v>
                </c:pt>
                <c:pt idx="24">
                  <c:v>1.4761356487291732</c:v>
                </c:pt>
                <c:pt idx="25">
                  <c:v>2.8471786087304611</c:v>
                </c:pt>
                <c:pt idx="26">
                  <c:v>4.520132813035648</c:v>
                </c:pt>
                <c:pt idx="27">
                  <c:v>6.7988485019405713</c:v>
                </c:pt>
                <c:pt idx="28">
                  <c:v>5.9123690917918346</c:v>
                </c:pt>
                <c:pt idx="29">
                  <c:v>6.8498338964047409</c:v>
                </c:pt>
                <c:pt idx="30">
                  <c:v>7.0731308168508411</c:v>
                </c:pt>
                <c:pt idx="31">
                  <c:v>9.5838005742751111</c:v>
                </c:pt>
                <c:pt idx="32">
                  <c:v>8.703054061693198</c:v>
                </c:pt>
                <c:pt idx="33">
                  <c:v>7.4235027641881608</c:v>
                </c:pt>
                <c:pt idx="34">
                  <c:v>5.9443174895317528</c:v>
                </c:pt>
                <c:pt idx="35">
                  <c:v>7.4990345479327312</c:v>
                </c:pt>
                <c:pt idx="36">
                  <c:v>5.763304114712235</c:v>
                </c:pt>
                <c:pt idx="37">
                  <c:v>5.2349732361995862</c:v>
                </c:pt>
                <c:pt idx="38">
                  <c:v>5.3096458605979455</c:v>
                </c:pt>
                <c:pt idx="39">
                  <c:v>4.5845030199478147</c:v>
                </c:pt>
                <c:pt idx="40">
                  <c:v>3.7499637746053511</c:v>
                </c:pt>
                <c:pt idx="41">
                  <c:v>4.6161084847212512</c:v>
                </c:pt>
                <c:pt idx="42">
                  <c:v>5.4767880730755349</c:v>
                </c:pt>
                <c:pt idx="43">
                  <c:v>5.5823972422124708</c:v>
                </c:pt>
                <c:pt idx="44">
                  <c:v>5.93695962935921</c:v>
                </c:pt>
                <c:pt idx="45">
                  <c:v>6.8966647164492336</c:v>
                </c:pt>
                <c:pt idx="46">
                  <c:v>4.8218835772877036</c:v>
                </c:pt>
                <c:pt idx="47">
                  <c:v>4.5065984298481441</c:v>
                </c:pt>
                <c:pt idx="48">
                  <c:v>3.9355166261807883</c:v>
                </c:pt>
                <c:pt idx="49">
                  <c:v>5.2211216186918783</c:v>
                </c:pt>
                <c:pt idx="50">
                  <c:v>4.2772735881402681</c:v>
                </c:pt>
                <c:pt idx="51">
                  <c:v>4.3334575991369562</c:v>
                </c:pt>
                <c:pt idx="52">
                  <c:v>3.7213607660634271</c:v>
                </c:pt>
                <c:pt idx="53">
                  <c:v>4.9316748532675705</c:v>
                </c:pt>
                <c:pt idx="54">
                  <c:v>5.3539728414509646</c:v>
                </c:pt>
                <c:pt idx="55">
                  <c:v>6.1883783857606804</c:v>
                </c:pt>
                <c:pt idx="56">
                  <c:v>5.9718931942035844</c:v>
                </c:pt>
                <c:pt idx="57">
                  <c:v>5.8049094073060008</c:v>
                </c:pt>
                <c:pt idx="58">
                  <c:v>7.1693722764259151</c:v>
                </c:pt>
                <c:pt idx="59">
                  <c:v>6.9483523045347644</c:v>
                </c:pt>
                <c:pt idx="60">
                  <c:v>4.6900479928198839</c:v>
                </c:pt>
                <c:pt idx="61">
                  <c:v>5.9753604077301503</c:v>
                </c:pt>
                <c:pt idx="62">
                  <c:v>6.8375967905488864</c:v>
                </c:pt>
                <c:pt idx="63">
                  <c:v>6.9080037841669295</c:v>
                </c:pt>
                <c:pt idx="64">
                  <c:v>7.1862372485922901</c:v>
                </c:pt>
                <c:pt idx="65">
                  <c:v>6.7762352054227373</c:v>
                </c:pt>
                <c:pt idx="66">
                  <c:v>7.1337384657740772</c:v>
                </c:pt>
                <c:pt idx="67">
                  <c:v>7.5535456936742316</c:v>
                </c:pt>
                <c:pt idx="68">
                  <c:v>6.9618472897138961</c:v>
                </c:pt>
                <c:pt idx="69">
                  <c:v>7.3628050508508052</c:v>
                </c:pt>
                <c:pt idx="70">
                  <c:v>6.1457806745079013</c:v>
                </c:pt>
                <c:pt idx="71">
                  <c:v>5.1215472296959819</c:v>
                </c:pt>
                <c:pt idx="72">
                  <c:v>4.9221119979144801</c:v>
                </c:pt>
                <c:pt idx="73">
                  <c:v>7.1869165893659206</c:v>
                </c:pt>
                <c:pt idx="74">
                  <c:v>7.9972503244826409</c:v>
                </c:pt>
                <c:pt idx="75">
                  <c:v>11.035567251335225</c:v>
                </c:pt>
                <c:pt idx="76">
                  <c:v>7.6795662813876211</c:v>
                </c:pt>
                <c:pt idx="77">
                  <c:v>6.3554891267276412</c:v>
                </c:pt>
                <c:pt idx="78">
                  <c:v>6.153106940501698</c:v>
                </c:pt>
                <c:pt idx="79">
                  <c:v>8.0834577805954293</c:v>
                </c:pt>
                <c:pt idx="80">
                  <c:v>7.514414386920758</c:v>
                </c:pt>
                <c:pt idx="81">
                  <c:v>9.0839574166907795</c:v>
                </c:pt>
                <c:pt idx="82">
                  <c:v>5.9158232809103861</c:v>
                </c:pt>
                <c:pt idx="83">
                  <c:v>5.6457573332883726</c:v>
                </c:pt>
                <c:pt idx="84">
                  <c:v>5.2309843132601452</c:v>
                </c:pt>
                <c:pt idx="85">
                  <c:v>5.9733585292396967</c:v>
                </c:pt>
                <c:pt idx="86">
                  <c:v>4.4640743070392599</c:v>
                </c:pt>
                <c:pt idx="87">
                  <c:v>4.5700868061835589</c:v>
                </c:pt>
                <c:pt idx="88">
                  <c:v>3.7687125596798112</c:v>
                </c:pt>
                <c:pt idx="89">
                  <c:v>5.1007715025004492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C0-4E48-B9B2-C2FA8431AEA5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Data!$AE$6:$AE$95</c:f>
              <c:numCache>
                <c:formatCode>General</c:formatCode>
                <c:ptCount val="90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C0-4E48-B9B2-C2FA8431AE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A16 -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Data!$Y$6:$Y$95</c:f>
              <c:numCache>
                <c:formatCode>0.00</c:formatCode>
                <c:ptCount val="90"/>
                <c:pt idx="0">
                  <c:v>1.5435121400357816</c:v>
                </c:pt>
                <c:pt idx="1">
                  <c:v>1.8629016000196086</c:v>
                </c:pt>
                <c:pt idx="2">
                  <c:v>1.8685770980972169</c:v>
                </c:pt>
                <c:pt idx="3">
                  <c:v>1.5826326883153772</c:v>
                </c:pt>
                <c:pt idx="4">
                  <c:v>1.4607339557996593</c:v>
                </c:pt>
                <c:pt idx="5">
                  <c:v>1.8044902397730913</c:v>
                </c:pt>
                <c:pt idx="6">
                  <c:v>2.2668137878608405</c:v>
                </c:pt>
                <c:pt idx="7">
                  <c:v>2.3600671330181608</c:v>
                </c:pt>
                <c:pt idx="8">
                  <c:v>2.4635536411969046</c:v>
                </c:pt>
                <c:pt idx="9">
                  <c:v>2.0780375215664288</c:v>
                </c:pt>
                <c:pt idx="10">
                  <c:v>1.9247651780805251</c:v>
                </c:pt>
                <c:pt idx="11">
                  <c:v>1.5875467542773971</c:v>
                </c:pt>
                <c:pt idx="12">
                  <c:v>2.2446618194356032</c:v>
                </c:pt>
                <c:pt idx="13">
                  <c:v>2.0161048734866021</c:v>
                </c:pt>
                <c:pt idx="14">
                  <c:v>2.142663594124699</c:v>
                </c:pt>
                <c:pt idx="15">
                  <c:v>1.268120986896325</c:v>
                </c:pt>
                <c:pt idx="16">
                  <c:v>0.62989974061940934</c:v>
                </c:pt>
                <c:pt idx="17">
                  <c:v>0.66934682381453658</c:v>
                </c:pt>
                <c:pt idx="18">
                  <c:v>0.44338212931800974</c:v>
                </c:pt>
                <c:pt idx="19">
                  <c:v>1.316443245544173</c:v>
                </c:pt>
                <c:pt idx="20">
                  <c:v>1.6107566304651542</c:v>
                </c:pt>
                <c:pt idx="21">
                  <c:v>1.9200813812066593</c:v>
                </c:pt>
                <c:pt idx="22">
                  <c:v>2.3390367218667865</c:v>
                </c:pt>
                <c:pt idx="23">
                  <c:v>2.5110794541386041</c:v>
                </c:pt>
                <c:pt idx="24">
                  <c:v>2.4659576072988982</c:v>
                </c:pt>
                <c:pt idx="25">
                  <c:v>2.1952446505470786</c:v>
                </c:pt>
                <c:pt idx="26">
                  <c:v>2.4777011083223859</c:v>
                </c:pt>
                <c:pt idx="27">
                  <c:v>2.8283921480915657</c:v>
                </c:pt>
                <c:pt idx="28">
                  <c:v>3.2850904807910069</c:v>
                </c:pt>
                <c:pt idx="29">
                  <c:v>2.8636742476977788</c:v>
                </c:pt>
                <c:pt idx="30">
                  <c:v>2.531404183760777</c:v>
                </c:pt>
                <c:pt idx="31">
                  <c:v>2.6767461750717363</c:v>
                </c:pt>
                <c:pt idx="32">
                  <c:v>2.3855273239646753</c:v>
                </c:pt>
                <c:pt idx="33">
                  <c:v>2.5411297426908894</c:v>
                </c:pt>
                <c:pt idx="34">
                  <c:v>2.725791650582206</c:v>
                </c:pt>
                <c:pt idx="35">
                  <c:v>3.016445922120238</c:v>
                </c:pt>
                <c:pt idx="36">
                  <c:v>2.8161064232895017</c:v>
                </c:pt>
                <c:pt idx="37">
                  <c:v>2.6775603709293416</c:v>
                </c:pt>
                <c:pt idx="38">
                  <c:v>2.3103736791915672</c:v>
                </c:pt>
                <c:pt idx="39">
                  <c:v>2.3969342411901189</c:v>
                </c:pt>
                <c:pt idx="40">
                  <c:v>2.1990705150025271</c:v>
                </c:pt>
                <c:pt idx="41">
                  <c:v>2.0814956797374622</c:v>
                </c:pt>
                <c:pt idx="42">
                  <c:v>2.1688323182622824</c:v>
                </c:pt>
                <c:pt idx="43">
                  <c:v>2.3401197743004096</c:v>
                </c:pt>
                <c:pt idx="44">
                  <c:v>2.4358844228279177</c:v>
                </c:pt>
                <c:pt idx="45">
                  <c:v>2.5694022408440769</c:v>
                </c:pt>
                <c:pt idx="46">
                  <c:v>2.583610777889938</c:v>
                </c:pt>
                <c:pt idx="47">
                  <c:v>2.214924770454898</c:v>
                </c:pt>
                <c:pt idx="48">
                  <c:v>2.2177455758452629</c:v>
                </c:pt>
                <c:pt idx="49">
                  <c:v>2.2609354722341748</c:v>
                </c:pt>
                <c:pt idx="50">
                  <c:v>2.130266710345134</c:v>
                </c:pt>
                <c:pt idx="51">
                  <c:v>2.9362804629762098</c:v>
                </c:pt>
                <c:pt idx="52">
                  <c:v>2.6222420640199342</c:v>
                </c:pt>
                <c:pt idx="53">
                  <c:v>2.9907390671121634</c:v>
                </c:pt>
                <c:pt idx="54">
                  <c:v>2.6473477089277679</c:v>
                </c:pt>
                <c:pt idx="55">
                  <c:v>2.7812326441792368</c:v>
                </c:pt>
                <c:pt idx="56">
                  <c:v>2.5454530098364119</c:v>
                </c:pt>
                <c:pt idx="57">
                  <c:v>2.5590136096992029</c:v>
                </c:pt>
                <c:pt idx="58">
                  <c:v>2.4652847455264877</c:v>
                </c:pt>
                <c:pt idx="59">
                  <c:v>2.6103007474538402</c:v>
                </c:pt>
                <c:pt idx="60">
                  <c:v>2.1151880413873561</c:v>
                </c:pt>
                <c:pt idx="61">
                  <c:v>2.5004650461702038</c:v>
                </c:pt>
                <c:pt idx="62">
                  <c:v>2.6395079876881988</c:v>
                </c:pt>
                <c:pt idx="63">
                  <c:v>2.6418024043575525</c:v>
                </c:pt>
                <c:pt idx="64">
                  <c:v>1.4083768649746922</c:v>
                </c:pt>
                <c:pt idx="65">
                  <c:v>0.49019807806305499</c:v>
                </c:pt>
                <c:pt idx="66">
                  <c:v>0.51608729842906265</c:v>
                </c:pt>
                <c:pt idx="67">
                  <c:v>0.49830365193247128</c:v>
                </c:pt>
                <c:pt idx="68">
                  <c:v>2.4297864580999469</c:v>
                </c:pt>
                <c:pt idx="69">
                  <c:v>2.8314579151814607</c:v>
                </c:pt>
                <c:pt idx="70">
                  <c:v>2.7100637201259157</c:v>
                </c:pt>
                <c:pt idx="71">
                  <c:v>2.3230620013749723</c:v>
                </c:pt>
                <c:pt idx="72">
                  <c:v>2.9868619591523013</c:v>
                </c:pt>
                <c:pt idx="73">
                  <c:v>3.4958262035600707</c:v>
                </c:pt>
                <c:pt idx="74">
                  <c:v>2.8025072343645419</c:v>
                </c:pt>
                <c:pt idx="75">
                  <c:v>3.1418820201652506</c:v>
                </c:pt>
                <c:pt idx="76">
                  <c:v>2.3778924317333634</c:v>
                </c:pt>
                <c:pt idx="77">
                  <c:v>2.6775851815092584</c:v>
                </c:pt>
                <c:pt idx="78">
                  <c:v>2.8479403622661441</c:v>
                </c:pt>
                <c:pt idx="79">
                  <c:v>2.6178187109317106</c:v>
                </c:pt>
                <c:pt idx="80">
                  <c:v>2.7354540896876287</c:v>
                </c:pt>
                <c:pt idx="81">
                  <c:v>2.9185712062064675</c:v>
                </c:pt>
                <c:pt idx="82">
                  <c:v>2.3615719364102028</c:v>
                </c:pt>
                <c:pt idx="83">
                  <c:v>2.3497794874191724</c:v>
                </c:pt>
                <c:pt idx="84">
                  <c:v>2.802001912516888</c:v>
                </c:pt>
                <c:pt idx="85">
                  <c:v>2.8653991343631429</c:v>
                </c:pt>
                <c:pt idx="86">
                  <c:v>2.4680986573782158</c:v>
                </c:pt>
                <c:pt idx="87">
                  <c:v>2.3425357863925309</c:v>
                </c:pt>
                <c:pt idx="88">
                  <c:v>2.2975266090238669</c:v>
                </c:pt>
                <c:pt idx="89">
                  <c:v>2.5271652440938026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C9-46B6-87DE-AE556073EB23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Data!$AE$6:$AE$95</c:f>
              <c:numCache>
                <c:formatCode>General</c:formatCode>
                <c:ptCount val="90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C9-46B6-87DE-AE556073EB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A63 -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Data!$AA$6:$AA$95</c:f>
              <c:numCache>
                <c:formatCode>0.00</c:formatCode>
                <c:ptCount val="90"/>
                <c:pt idx="0">
                  <c:v>0.42835175561519095</c:v>
                </c:pt>
                <c:pt idx="1">
                  <c:v>0.14731259132417451</c:v>
                </c:pt>
                <c:pt idx="2">
                  <c:v>9.5951928959003466E-2</c:v>
                </c:pt>
                <c:pt idx="3">
                  <c:v>0.2110764118473564</c:v>
                </c:pt>
                <c:pt idx="4">
                  <c:v>0.25621293632759312</c:v>
                </c:pt>
                <c:pt idx="5">
                  <c:v>0.33159581744012545</c:v>
                </c:pt>
                <c:pt idx="6">
                  <c:v>0.41511370847399071</c:v>
                </c:pt>
                <c:pt idx="7">
                  <c:v>0.49043693556020468</c:v>
                </c:pt>
                <c:pt idx="8">
                  <c:v>0.53008618988680589</c:v>
                </c:pt>
                <c:pt idx="9">
                  <c:v>0.34416113295311895</c:v>
                </c:pt>
                <c:pt idx="10">
                  <c:v>0.25162426875126759</c:v>
                </c:pt>
                <c:pt idx="11">
                  <c:v>0.59786117228593649</c:v>
                </c:pt>
                <c:pt idx="12">
                  <c:v>0.5209275390717939</c:v>
                </c:pt>
                <c:pt idx="13">
                  <c:v>0.40661405158186081</c:v>
                </c:pt>
                <c:pt idx="14">
                  <c:v>0.20589635596276681</c:v>
                </c:pt>
                <c:pt idx="15">
                  <c:v>5.3082642332341036E-2</c:v>
                </c:pt>
                <c:pt idx="16">
                  <c:v>4.0393764034523015E-2</c:v>
                </c:pt>
                <c:pt idx="17">
                  <c:v>4.2567796215100409E-3</c:v>
                </c:pt>
                <c:pt idx="18">
                  <c:v>3.030639087717828E-2</c:v>
                </c:pt>
                <c:pt idx="19">
                  <c:v>3.8834872807607841E-2</c:v>
                </c:pt>
                <c:pt idx="20">
                  <c:v>5.9611785404846532E-2</c:v>
                </c:pt>
                <c:pt idx="21">
                  <c:v>4.4060068787980508E-2</c:v>
                </c:pt>
                <c:pt idx="22">
                  <c:v>3.5831009454097285E-2</c:v>
                </c:pt>
                <c:pt idx="23">
                  <c:v>4.3724447706647823E-2</c:v>
                </c:pt>
                <c:pt idx="24">
                  <c:v>1.305195421331155E-2</c:v>
                </c:pt>
                <c:pt idx="25">
                  <c:v>4.8052426471663391E-3</c:v>
                </c:pt>
                <c:pt idx="26">
                  <c:v>3.1550204610953453E-2</c:v>
                </c:pt>
                <c:pt idx="27">
                  <c:v>3.7070517857047583E-2</c:v>
                </c:pt>
                <c:pt idx="28">
                  <c:v>4.147313067922145E-3</c:v>
                </c:pt>
                <c:pt idx="29">
                  <c:v>2.911849371365943E-3</c:v>
                </c:pt>
                <c:pt idx="30">
                  <c:v>9.6567935627082718E-4</c:v>
                </c:pt>
                <c:pt idx="31">
                  <c:v>4.2165822927376511E-4</c:v>
                </c:pt>
                <c:pt idx="32">
                  <c:v>3.6876827959044975E-4</c:v>
                </c:pt>
                <c:pt idx="33">
                  <c:v>3.032317183424425E-3</c:v>
                </c:pt>
                <c:pt idx="34">
                  <c:v>2.5527606123769711E-2</c:v>
                </c:pt>
                <c:pt idx="35">
                  <c:v>3.9511577664714942E-2</c:v>
                </c:pt>
                <c:pt idx="36">
                  <c:v>5.3648581441025377E-2</c:v>
                </c:pt>
                <c:pt idx="37">
                  <c:v>4.9869813367180826E-2</c:v>
                </c:pt>
                <c:pt idx="38">
                  <c:v>5.1702973914615258E-2</c:v>
                </c:pt>
                <c:pt idx="39">
                  <c:v>7.9350821456783197E-3</c:v>
                </c:pt>
                <c:pt idx="40">
                  <c:v>7.1559611962309533E-2</c:v>
                </c:pt>
                <c:pt idx="41">
                  <c:v>3.6338465692302342E-3</c:v>
                </c:pt>
                <c:pt idx="42">
                  <c:v>2.7669286773706652E-2</c:v>
                </c:pt>
                <c:pt idx="43">
                  <c:v>3.2941287128006098E-2</c:v>
                </c:pt>
                <c:pt idx="44">
                  <c:v>1.2279310011098993E-2</c:v>
                </c:pt>
                <c:pt idx="45">
                  <c:v>7.4843006274778702E-3</c:v>
                </c:pt>
                <c:pt idx="46">
                  <c:v>4.5469639589747314E-3</c:v>
                </c:pt>
                <c:pt idx="47">
                  <c:v>6.0072350793747079E-2</c:v>
                </c:pt>
                <c:pt idx="48">
                  <c:v>0.2408891832511928</c:v>
                </c:pt>
                <c:pt idx="49">
                  <c:v>9.0053668013373722E-2</c:v>
                </c:pt>
                <c:pt idx="50">
                  <c:v>0.14556316562297011</c:v>
                </c:pt>
                <c:pt idx="51">
                  <c:v>0.26939537102623579</c:v>
                </c:pt>
                <c:pt idx="52">
                  <c:v>0.22577315034190321</c:v>
                </c:pt>
                <c:pt idx="53">
                  <c:v>0.22496596415552647</c:v>
                </c:pt>
                <c:pt idx="54">
                  <c:v>4.3146452363758026E-2</c:v>
                </c:pt>
                <c:pt idx="55">
                  <c:v>3.8379540222806041E-2</c:v>
                </c:pt>
                <c:pt idx="56">
                  <c:v>2.5321634251144656E-2</c:v>
                </c:pt>
                <c:pt idx="57">
                  <c:v>2.3932537315204179E-2</c:v>
                </c:pt>
                <c:pt idx="58">
                  <c:v>1.2733342058630739E-2</c:v>
                </c:pt>
                <c:pt idx="59">
                  <c:v>6.4082366738642945E-3</c:v>
                </c:pt>
                <c:pt idx="60">
                  <c:v>1.8659574518086405E-2</c:v>
                </c:pt>
                <c:pt idx="61">
                  <c:v>4.2053040640243629E-2</c:v>
                </c:pt>
                <c:pt idx="62">
                  <c:v>1.7919130786349251E-2</c:v>
                </c:pt>
                <c:pt idx="63">
                  <c:v>2.5063107568900164E-2</c:v>
                </c:pt>
                <c:pt idx="64">
                  <c:v>1.5716877699410676E-4</c:v>
                </c:pt>
                <c:pt idx="65">
                  <c:v>2.8430750127028444E-2</c:v>
                </c:pt>
                <c:pt idx="66">
                  <c:v>8.5629402791791348E-2</c:v>
                </c:pt>
                <c:pt idx="67">
                  <c:v>5.1706453934399772E-2</c:v>
                </c:pt>
                <c:pt idx="68">
                  <c:v>3.9119681481341977E-2</c:v>
                </c:pt>
                <c:pt idx="69">
                  <c:v>6.976896703283704E-2</c:v>
                </c:pt>
                <c:pt idx="70">
                  <c:v>2.6712906878208091E-2</c:v>
                </c:pt>
                <c:pt idx="71">
                  <c:v>0.46909359162229203</c:v>
                </c:pt>
                <c:pt idx="72">
                  <c:v>0.11761968342156738</c:v>
                </c:pt>
                <c:pt idx="73">
                  <c:v>9.0992941525755849E-2</c:v>
                </c:pt>
                <c:pt idx="74">
                  <c:v>0.15691257647078555</c:v>
                </c:pt>
                <c:pt idx="75">
                  <c:v>0.20668092891424716</c:v>
                </c:pt>
                <c:pt idx="76">
                  <c:v>0.16760779322442615</c:v>
                </c:pt>
                <c:pt idx="77">
                  <c:v>0.16616238158118915</c:v>
                </c:pt>
                <c:pt idx="78">
                  <c:v>0.15347152187220553</c:v>
                </c:pt>
                <c:pt idx="79">
                  <c:v>0.42463875356647207</c:v>
                </c:pt>
                <c:pt idx="80">
                  <c:v>0.43513452196146341</c:v>
                </c:pt>
                <c:pt idx="81">
                  <c:v>0.39339770711401645</c:v>
                </c:pt>
                <c:pt idx="82">
                  <c:v>0.39307872424190599</c:v>
                </c:pt>
                <c:pt idx="83">
                  <c:v>9.2799367590594706E-2</c:v>
                </c:pt>
                <c:pt idx="84">
                  <c:v>0.25867169226577191</c:v>
                </c:pt>
                <c:pt idx="85">
                  <c:v>0.29243805898331771</c:v>
                </c:pt>
                <c:pt idx="86">
                  <c:v>0.11054491441215923</c:v>
                </c:pt>
                <c:pt idx="87">
                  <c:v>0.20400512956689876</c:v>
                </c:pt>
                <c:pt idx="88">
                  <c:v>0.43570826219466824</c:v>
                </c:pt>
                <c:pt idx="89">
                  <c:v>0.37655453401861999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D9-4177-8F21-D62BEF4C8230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Data!$AE$6:$AE$95</c:f>
              <c:numCache>
                <c:formatCode>General</c:formatCode>
                <c:ptCount val="90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D9-4177-8F21-D62BEF4C82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ax val="1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A55 - obscuration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strRef>
              <c:f>Data!$AH$5</c:f>
              <c:strCache>
                <c:ptCount val="1"/>
                <c:pt idx="0">
                  <c:v>Measured</c:v>
                </c:pt>
              </c:strCache>
            </c:strRef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Data!$AG$6:$AG$18</c:f>
              <c:numCache>
                <c:formatCode>[$-F800]dddd\,\ mmmm\ dd\,\ yyyy</c:formatCode>
                <c:ptCount val="13"/>
                <c:pt idx="0">
                  <c:v>44927</c:v>
                </c:pt>
                <c:pt idx="1">
                  <c:v>44934</c:v>
                </c:pt>
                <c:pt idx="2">
                  <c:v>44941</c:v>
                </c:pt>
                <c:pt idx="3">
                  <c:v>44948</c:v>
                </c:pt>
                <c:pt idx="4">
                  <c:v>44955</c:v>
                </c:pt>
                <c:pt idx="5">
                  <c:v>44962</c:v>
                </c:pt>
                <c:pt idx="6">
                  <c:v>44969</c:v>
                </c:pt>
                <c:pt idx="7">
                  <c:v>44976</c:v>
                </c:pt>
                <c:pt idx="8">
                  <c:v>44983</c:v>
                </c:pt>
                <c:pt idx="9">
                  <c:v>44990</c:v>
                </c:pt>
                <c:pt idx="10">
                  <c:v>44997</c:v>
                </c:pt>
                <c:pt idx="11">
                  <c:v>45004</c:v>
                </c:pt>
                <c:pt idx="12">
                  <c:v>45011</c:v>
                </c:pt>
              </c:numCache>
            </c:numRef>
          </c:cat>
          <c:val>
            <c:numRef>
              <c:f>Data!$AH$6:$AH$18</c:f>
              <c:numCache>
                <c:formatCode>0.0</c:formatCode>
                <c:ptCount val="13"/>
                <c:pt idx="0">
                  <c:v>24.762902749999999</c:v>
                </c:pt>
                <c:pt idx="1">
                  <c:v>26.459024169999999</c:v>
                </c:pt>
                <c:pt idx="2">
                  <c:v>30.483450099999999</c:v>
                </c:pt>
                <c:pt idx="3">
                  <c:v>34.472684430000001</c:v>
                </c:pt>
                <c:pt idx="4">
                  <c:v>33.851115610000001</c:v>
                </c:pt>
                <c:pt idx="5">
                  <c:v>32.316289079999997</c:v>
                </c:pt>
                <c:pt idx="6">
                  <c:v>25.259525549999999</c:v>
                </c:pt>
                <c:pt idx="7">
                  <c:v>26.31991858</c:v>
                </c:pt>
                <c:pt idx="8">
                  <c:v>25.829766429999999</c:v>
                </c:pt>
                <c:pt idx="9">
                  <c:v>26.652861869999999</c:v>
                </c:pt>
                <c:pt idx="10">
                  <c:v>22.309767950000001</c:v>
                </c:pt>
                <c:pt idx="11">
                  <c:v>22.094693419999999</c:v>
                </c:pt>
                <c:pt idx="12">
                  <c:v>23.89174474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FE-4A45-83B4-ED811C94DE1B}"/>
            </c:ext>
          </c:extLst>
        </c:ser>
        <c:ser>
          <c:idx val="1"/>
          <c:order val="1"/>
          <c:tx>
            <c:strRef>
              <c:f>Data!$AJ$5</c:f>
              <c:strCache>
                <c:ptCount val="1"/>
                <c:pt idx="0">
                  <c:v>Limit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Data!$AG$6:$AG$18</c:f>
              <c:numCache>
                <c:formatCode>[$-F800]dddd\,\ mmmm\ dd\,\ yyyy</c:formatCode>
                <c:ptCount val="13"/>
                <c:pt idx="0">
                  <c:v>44927</c:v>
                </c:pt>
                <c:pt idx="1">
                  <c:v>44934</c:v>
                </c:pt>
                <c:pt idx="2">
                  <c:v>44941</c:v>
                </c:pt>
                <c:pt idx="3">
                  <c:v>44948</c:v>
                </c:pt>
                <c:pt idx="4">
                  <c:v>44955</c:v>
                </c:pt>
                <c:pt idx="5">
                  <c:v>44962</c:v>
                </c:pt>
                <c:pt idx="6">
                  <c:v>44969</c:v>
                </c:pt>
                <c:pt idx="7">
                  <c:v>44976</c:v>
                </c:pt>
                <c:pt idx="8">
                  <c:v>44983</c:v>
                </c:pt>
                <c:pt idx="9">
                  <c:v>44990</c:v>
                </c:pt>
                <c:pt idx="10">
                  <c:v>44997</c:v>
                </c:pt>
                <c:pt idx="11">
                  <c:v>45004</c:v>
                </c:pt>
                <c:pt idx="12">
                  <c:v>45011</c:v>
                </c:pt>
              </c:numCache>
            </c:numRef>
          </c:cat>
          <c:val>
            <c:numRef>
              <c:f>Data!$AJ$6:$AJ$18</c:f>
              <c:numCache>
                <c:formatCode>0</c:formatCode>
                <c:ptCount val="13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  <c:pt idx="12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FE-4A45-83B4-ED811C94DE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A1 - SO2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Data!$E$6:$E$95</c:f>
              <c:numCache>
                <c:formatCode>0</c:formatCode>
                <c:ptCount val="90"/>
                <c:pt idx="0">
                  <c:v>308.19837874284713</c:v>
                </c:pt>
                <c:pt idx="1">
                  <c:v>350.44455086101067</c:v>
                </c:pt>
                <c:pt idx="2">
                  <c:v>352.22953754186568</c:v>
                </c:pt>
                <c:pt idx="3">
                  <c:v>113.93773060976854</c:v>
                </c:pt>
                <c:pt idx="4">
                  <c:v>410.46518804875609</c:v>
                </c:pt>
                <c:pt idx="5">
                  <c:v>417.4448993638282</c:v>
                </c:pt>
                <c:pt idx="6">
                  <c:v>404.89353715330861</c:v>
                </c:pt>
                <c:pt idx="7">
                  <c:v>423.85403601811839</c:v>
                </c:pt>
                <c:pt idx="8">
                  <c:v>401.91813537779029</c:v>
                </c:pt>
                <c:pt idx="9">
                  <c:v>401.82328505372499</c:v>
                </c:pt>
                <c:pt idx="10">
                  <c:v>371.22584052058772</c:v>
                </c:pt>
                <c:pt idx="11">
                  <c:v>205.42703049184138</c:v>
                </c:pt>
                <c:pt idx="12">
                  <c:v>307.07751671939548</c:v>
                </c:pt>
                <c:pt idx="13">
                  <c:v>303.18858858127157</c:v>
                </c:pt>
                <c:pt idx="14">
                  <c:v>252.92503913269792</c:v>
                </c:pt>
                <c:pt idx="15">
                  <c:v>264.89349329984645</c:v>
                </c:pt>
                <c:pt idx="16">
                  <c:v>242.01472779353026</c:v>
                </c:pt>
                <c:pt idx="17">
                  <c:v>54.709962775520154</c:v>
                </c:pt>
                <c:pt idx="18">
                  <c:v>249.5215355904798</c:v>
                </c:pt>
                <c:pt idx="19">
                  <c:v>360.92343784990231</c:v>
                </c:pt>
                <c:pt idx="20">
                  <c:v>430.1385260507854</c:v>
                </c:pt>
                <c:pt idx="21">
                  <c:v>337.66986452292213</c:v>
                </c:pt>
                <c:pt idx="22">
                  <c:v>349.16963398606185</c:v>
                </c:pt>
                <c:pt idx="23">
                  <c:v>307.50654734389087</c:v>
                </c:pt>
                <c:pt idx="24">
                  <c:v>329.5082130009489</c:v>
                </c:pt>
                <c:pt idx="25">
                  <c:v>204.2529209623124</c:v>
                </c:pt>
                <c:pt idx="26">
                  <c:v>340.3166942596456</c:v>
                </c:pt>
                <c:pt idx="27">
                  <c:v>428.88762261149446</c:v>
                </c:pt>
                <c:pt idx="28">
                  <c:v>389.57946191285657</c:v>
                </c:pt>
                <c:pt idx="29">
                  <c:v>462.92266274347031</c:v>
                </c:pt>
                <c:pt idx="30">
                  <c:v>455.83524291129766</c:v>
                </c:pt>
                <c:pt idx="31">
                  <c:v>255.64807401532292</c:v>
                </c:pt>
                <c:pt idx="32">
                  <c:v>456.85543028644992</c:v>
                </c:pt>
                <c:pt idx="33">
                  <c:v>349.84389098481273</c:v>
                </c:pt>
                <c:pt idx="34">
                  <c:v>383.38831559079478</c:v>
                </c:pt>
                <c:pt idx="35">
                  <c:v>293.5523237492979</c:v>
                </c:pt>
                <c:pt idx="36">
                  <c:v>274.10563009762876</c:v>
                </c:pt>
                <c:pt idx="37">
                  <c:v>324.64757563592229</c:v>
                </c:pt>
                <c:pt idx="38">
                  <c:v>536.59878213736738</c:v>
                </c:pt>
                <c:pt idx="39">
                  <c:v>335.41799226265908</c:v>
                </c:pt>
                <c:pt idx="40">
                  <c:v>525.20703770985062</c:v>
                </c:pt>
                <c:pt idx="41">
                  <c:v>511.80133208074642</c:v>
                </c:pt>
                <c:pt idx="42">
                  <c:v>363.40335702425222</c:v>
                </c:pt>
                <c:pt idx="43">
                  <c:v>422.59201919964335</c:v>
                </c:pt>
                <c:pt idx="44">
                  <c:v>64.70373090576561</c:v>
                </c:pt>
                <c:pt idx="46">
                  <c:v>-2.3218417954608959</c:v>
                </c:pt>
                <c:pt idx="47">
                  <c:v>264.20475742809435</c:v>
                </c:pt>
                <c:pt idx="48">
                  <c:v>307.9922996907772</c:v>
                </c:pt>
                <c:pt idx="49">
                  <c:v>417.58841216017407</c:v>
                </c:pt>
                <c:pt idx="50">
                  <c:v>400.39179379881273</c:v>
                </c:pt>
                <c:pt idx="51">
                  <c:v>458.16313959492101</c:v>
                </c:pt>
                <c:pt idx="52">
                  <c:v>382.88568041740183</c:v>
                </c:pt>
                <c:pt idx="53">
                  <c:v>368.67297396934447</c:v>
                </c:pt>
                <c:pt idx="54">
                  <c:v>489.41137501517699</c:v>
                </c:pt>
                <c:pt idx="55">
                  <c:v>437.47649078516685</c:v>
                </c:pt>
                <c:pt idx="56">
                  <c:v>483.23100363766662</c:v>
                </c:pt>
                <c:pt idx="57">
                  <c:v>453.17872454660443</c:v>
                </c:pt>
                <c:pt idx="58">
                  <c:v>505.92709073358731</c:v>
                </c:pt>
                <c:pt idx="59">
                  <c:v>210.78771288290716</c:v>
                </c:pt>
                <c:pt idx="60">
                  <c:v>305.78850277024742</c:v>
                </c:pt>
                <c:pt idx="61">
                  <c:v>398.82017519851456</c:v>
                </c:pt>
                <c:pt idx="62">
                  <c:v>406.56536751348921</c:v>
                </c:pt>
                <c:pt idx="63">
                  <c:v>466.44030670162732</c:v>
                </c:pt>
                <c:pt idx="64">
                  <c:v>416.64686411276307</c:v>
                </c:pt>
                <c:pt idx="65">
                  <c:v>417.36141933544019</c:v>
                </c:pt>
                <c:pt idx="66">
                  <c:v>351.63934871547633</c:v>
                </c:pt>
                <c:pt idx="67">
                  <c:v>384.65334492741755</c:v>
                </c:pt>
                <c:pt idx="68">
                  <c:v>379.15401383258637</c:v>
                </c:pt>
                <c:pt idx="69">
                  <c:v>350.27740132683056</c:v>
                </c:pt>
                <c:pt idx="70">
                  <c:v>281.11188820741592</c:v>
                </c:pt>
                <c:pt idx="71">
                  <c:v>389.74635949523906</c:v>
                </c:pt>
                <c:pt idx="72">
                  <c:v>407.93720154999016</c:v>
                </c:pt>
                <c:pt idx="73">
                  <c:v>56.130378953521735</c:v>
                </c:pt>
                <c:pt idx="74">
                  <c:v>337.8857523334832</c:v>
                </c:pt>
                <c:pt idx="75">
                  <c:v>427.32905139275999</c:v>
                </c:pt>
                <c:pt idx="76">
                  <c:v>392.46667969787484</c:v>
                </c:pt>
                <c:pt idx="77">
                  <c:v>334.63824384545029</c:v>
                </c:pt>
                <c:pt idx="78">
                  <c:v>394.91038521786891</c:v>
                </c:pt>
                <c:pt idx="79">
                  <c:v>442.19946829409605</c:v>
                </c:pt>
                <c:pt idx="80">
                  <c:v>451.20363862817356</c:v>
                </c:pt>
                <c:pt idx="81">
                  <c:v>441.23764437460704</c:v>
                </c:pt>
                <c:pt idx="82">
                  <c:v>369.38676793246532</c:v>
                </c:pt>
                <c:pt idx="83">
                  <c:v>442.95582077466736</c:v>
                </c:pt>
                <c:pt idx="84">
                  <c:v>387.80787247236731</c:v>
                </c:pt>
                <c:pt idx="85">
                  <c:v>394.5752768799008</c:v>
                </c:pt>
                <c:pt idx="86">
                  <c:v>384.04846104185685</c:v>
                </c:pt>
                <c:pt idx="87">
                  <c:v>329.73342058682783</c:v>
                </c:pt>
                <c:pt idx="88">
                  <c:v>386.10675051913813</c:v>
                </c:pt>
                <c:pt idx="89">
                  <c:v>338.51642306541009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2D-45FC-A1A0-B96333E9EAAE}"/>
            </c:ext>
          </c:extLst>
        </c:ser>
        <c:ser>
          <c:idx val="1"/>
          <c:order val="1"/>
          <c:tx>
            <c:v>Limit</c:v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Data!$AF$6:$AF$95</c:f>
              <c:numCache>
                <c:formatCode>General</c:formatCode>
                <c:ptCount val="90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  <c:pt idx="31">
                  <c:v>500</c:v>
                </c:pt>
                <c:pt idx="32">
                  <c:v>500</c:v>
                </c:pt>
                <c:pt idx="33">
                  <c:v>500</c:v>
                </c:pt>
                <c:pt idx="34">
                  <c:v>500</c:v>
                </c:pt>
                <c:pt idx="35">
                  <c:v>500</c:v>
                </c:pt>
                <c:pt idx="36">
                  <c:v>500</c:v>
                </c:pt>
                <c:pt idx="37">
                  <c:v>500</c:v>
                </c:pt>
                <c:pt idx="38">
                  <c:v>500</c:v>
                </c:pt>
                <c:pt idx="39">
                  <c:v>500</c:v>
                </c:pt>
                <c:pt idx="40">
                  <c:v>500</c:v>
                </c:pt>
                <c:pt idx="41">
                  <c:v>500</c:v>
                </c:pt>
                <c:pt idx="42">
                  <c:v>500</c:v>
                </c:pt>
                <c:pt idx="43">
                  <c:v>500</c:v>
                </c:pt>
                <c:pt idx="44">
                  <c:v>500</c:v>
                </c:pt>
                <c:pt idx="45">
                  <c:v>500</c:v>
                </c:pt>
                <c:pt idx="46">
                  <c:v>500</c:v>
                </c:pt>
                <c:pt idx="47">
                  <c:v>500</c:v>
                </c:pt>
                <c:pt idx="48">
                  <c:v>500</c:v>
                </c:pt>
                <c:pt idx="49">
                  <c:v>500</c:v>
                </c:pt>
                <c:pt idx="50">
                  <c:v>500</c:v>
                </c:pt>
                <c:pt idx="51">
                  <c:v>500</c:v>
                </c:pt>
                <c:pt idx="52">
                  <c:v>500</c:v>
                </c:pt>
                <c:pt idx="53">
                  <c:v>500</c:v>
                </c:pt>
                <c:pt idx="54">
                  <c:v>500</c:v>
                </c:pt>
                <c:pt idx="55">
                  <c:v>500</c:v>
                </c:pt>
                <c:pt idx="56">
                  <c:v>500</c:v>
                </c:pt>
                <c:pt idx="57">
                  <c:v>500</c:v>
                </c:pt>
                <c:pt idx="58">
                  <c:v>500</c:v>
                </c:pt>
                <c:pt idx="59">
                  <c:v>500</c:v>
                </c:pt>
                <c:pt idx="60">
                  <c:v>500</c:v>
                </c:pt>
                <c:pt idx="61">
                  <c:v>500</c:v>
                </c:pt>
                <c:pt idx="62">
                  <c:v>500</c:v>
                </c:pt>
                <c:pt idx="63">
                  <c:v>500</c:v>
                </c:pt>
                <c:pt idx="64">
                  <c:v>500</c:v>
                </c:pt>
                <c:pt idx="65">
                  <c:v>500</c:v>
                </c:pt>
                <c:pt idx="66">
                  <c:v>500</c:v>
                </c:pt>
                <c:pt idx="67">
                  <c:v>500</c:v>
                </c:pt>
                <c:pt idx="68">
                  <c:v>500</c:v>
                </c:pt>
                <c:pt idx="69">
                  <c:v>500</c:v>
                </c:pt>
                <c:pt idx="70">
                  <c:v>500</c:v>
                </c:pt>
                <c:pt idx="71">
                  <c:v>500</c:v>
                </c:pt>
                <c:pt idx="72">
                  <c:v>500</c:v>
                </c:pt>
                <c:pt idx="73">
                  <c:v>500</c:v>
                </c:pt>
                <c:pt idx="74">
                  <c:v>500</c:v>
                </c:pt>
                <c:pt idx="75">
                  <c:v>500</c:v>
                </c:pt>
                <c:pt idx="76">
                  <c:v>500</c:v>
                </c:pt>
                <c:pt idx="77">
                  <c:v>500</c:v>
                </c:pt>
                <c:pt idx="78">
                  <c:v>500</c:v>
                </c:pt>
                <c:pt idx="79">
                  <c:v>500</c:v>
                </c:pt>
                <c:pt idx="80">
                  <c:v>500</c:v>
                </c:pt>
                <c:pt idx="81">
                  <c:v>500</c:v>
                </c:pt>
                <c:pt idx="82">
                  <c:v>500</c:v>
                </c:pt>
                <c:pt idx="83">
                  <c:v>500</c:v>
                </c:pt>
                <c:pt idx="84">
                  <c:v>500</c:v>
                </c:pt>
                <c:pt idx="85">
                  <c:v>500</c:v>
                </c:pt>
                <c:pt idx="86">
                  <c:v>500</c:v>
                </c:pt>
                <c:pt idx="87">
                  <c:v>500</c:v>
                </c:pt>
                <c:pt idx="88">
                  <c:v>500</c:v>
                </c:pt>
                <c:pt idx="89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2D-45FC-A1A0-B96333E9EA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5332596540519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A1 - NOX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Data!$G$6:$G$95</c:f>
              <c:numCache>
                <c:formatCode>0</c:formatCode>
                <c:ptCount val="90"/>
                <c:pt idx="0">
                  <c:v>159.32151806096056</c:v>
                </c:pt>
                <c:pt idx="1">
                  <c:v>160.75036948566893</c:v>
                </c:pt>
                <c:pt idx="2">
                  <c:v>149.31954074901134</c:v>
                </c:pt>
                <c:pt idx="3">
                  <c:v>51.01250230896391</c:v>
                </c:pt>
                <c:pt idx="4">
                  <c:v>125.16950084153837</c:v>
                </c:pt>
                <c:pt idx="5">
                  <c:v>148.82845867190014</c:v>
                </c:pt>
                <c:pt idx="6">
                  <c:v>157.98638936108188</c:v>
                </c:pt>
                <c:pt idx="7">
                  <c:v>158.67149234559778</c:v>
                </c:pt>
                <c:pt idx="8">
                  <c:v>155.30979278501047</c:v>
                </c:pt>
                <c:pt idx="9">
                  <c:v>143.84278329801376</c:v>
                </c:pt>
                <c:pt idx="10">
                  <c:v>129.81860166392929</c:v>
                </c:pt>
                <c:pt idx="11">
                  <c:v>73.47983017365371</c:v>
                </c:pt>
                <c:pt idx="12">
                  <c:v>158.19059521555943</c:v>
                </c:pt>
                <c:pt idx="13">
                  <c:v>170.8066955958673</c:v>
                </c:pt>
                <c:pt idx="14">
                  <c:v>146.47874596168663</c:v>
                </c:pt>
                <c:pt idx="15">
                  <c:v>158.32832577569661</c:v>
                </c:pt>
                <c:pt idx="16">
                  <c:v>143.29017814864426</c:v>
                </c:pt>
                <c:pt idx="17">
                  <c:v>26.399944913038397</c:v>
                </c:pt>
                <c:pt idx="18">
                  <c:v>101.23354429112131</c:v>
                </c:pt>
                <c:pt idx="19">
                  <c:v>141.85865418820345</c:v>
                </c:pt>
                <c:pt idx="20">
                  <c:v>151.07303419841728</c:v>
                </c:pt>
                <c:pt idx="21">
                  <c:v>166.18914331573018</c:v>
                </c:pt>
                <c:pt idx="22">
                  <c:v>131.28958911016943</c:v>
                </c:pt>
                <c:pt idx="23">
                  <c:v>135.98558599341521</c:v>
                </c:pt>
                <c:pt idx="24">
                  <c:v>153.606787745508</c:v>
                </c:pt>
                <c:pt idx="25">
                  <c:v>73.7626573415547</c:v>
                </c:pt>
                <c:pt idx="26">
                  <c:v>146.74315841433398</c:v>
                </c:pt>
                <c:pt idx="27">
                  <c:v>160.38518899652703</c:v>
                </c:pt>
                <c:pt idx="28">
                  <c:v>163.0433053518463</c:v>
                </c:pt>
                <c:pt idx="29">
                  <c:v>144.64850266466158</c:v>
                </c:pt>
                <c:pt idx="30">
                  <c:v>161.72665520245798</c:v>
                </c:pt>
                <c:pt idx="31">
                  <c:v>92.196416537876487</c:v>
                </c:pt>
                <c:pt idx="32">
                  <c:v>159.97082946261409</c:v>
                </c:pt>
                <c:pt idx="33">
                  <c:v>141.87122682270942</c:v>
                </c:pt>
                <c:pt idx="34">
                  <c:v>160.74682395924293</c:v>
                </c:pt>
                <c:pt idx="35">
                  <c:v>141.57539789066021</c:v>
                </c:pt>
                <c:pt idx="36">
                  <c:v>97.805806582511593</c:v>
                </c:pt>
                <c:pt idx="37">
                  <c:v>96.018197920951465</c:v>
                </c:pt>
                <c:pt idx="38">
                  <c:v>155.12454512633926</c:v>
                </c:pt>
                <c:pt idx="39">
                  <c:v>101.85125994268968</c:v>
                </c:pt>
                <c:pt idx="40">
                  <c:v>142.29774543969765</c:v>
                </c:pt>
                <c:pt idx="41">
                  <c:v>138.57040111474316</c:v>
                </c:pt>
                <c:pt idx="42">
                  <c:v>131.39501470830101</c:v>
                </c:pt>
                <c:pt idx="43">
                  <c:v>160.40848866590756</c:v>
                </c:pt>
                <c:pt idx="44">
                  <c:v>24.834657995879212</c:v>
                </c:pt>
                <c:pt idx="46">
                  <c:v>3.7045036811411856</c:v>
                </c:pt>
                <c:pt idx="47">
                  <c:v>118.66711130616264</c:v>
                </c:pt>
                <c:pt idx="48">
                  <c:v>124.98349385598473</c:v>
                </c:pt>
                <c:pt idx="49">
                  <c:v>128.31383759248956</c:v>
                </c:pt>
                <c:pt idx="50">
                  <c:v>120.74049778748993</c:v>
                </c:pt>
                <c:pt idx="51">
                  <c:v>140.36908206082413</c:v>
                </c:pt>
                <c:pt idx="52">
                  <c:v>129.44974566853389</c:v>
                </c:pt>
                <c:pt idx="53">
                  <c:v>112.65889232592012</c:v>
                </c:pt>
                <c:pt idx="54">
                  <c:v>108.75826125690757</c:v>
                </c:pt>
                <c:pt idx="55">
                  <c:v>124.54201106010312</c:v>
                </c:pt>
                <c:pt idx="56">
                  <c:v>131.33841978979714</c:v>
                </c:pt>
                <c:pt idx="57">
                  <c:v>101.99890190366888</c:v>
                </c:pt>
                <c:pt idx="58">
                  <c:v>143.54489469671182</c:v>
                </c:pt>
                <c:pt idx="59">
                  <c:v>60.344889629670263</c:v>
                </c:pt>
                <c:pt idx="60">
                  <c:v>94.442161481550173</c:v>
                </c:pt>
                <c:pt idx="61">
                  <c:v>127.48229595502828</c:v>
                </c:pt>
                <c:pt idx="62">
                  <c:v>134.44339692723378</c:v>
                </c:pt>
                <c:pt idx="63">
                  <c:v>156.88210186067258</c:v>
                </c:pt>
                <c:pt idx="64">
                  <c:v>161.58192466113394</c:v>
                </c:pt>
                <c:pt idx="65">
                  <c:v>141.52824282093118</c:v>
                </c:pt>
                <c:pt idx="66">
                  <c:v>152.60984718958093</c:v>
                </c:pt>
                <c:pt idx="67">
                  <c:v>155.17874920811064</c:v>
                </c:pt>
                <c:pt idx="68">
                  <c:v>145.02180797707882</c:v>
                </c:pt>
                <c:pt idx="69">
                  <c:v>140.86879473286731</c:v>
                </c:pt>
                <c:pt idx="70">
                  <c:v>131.11157701595184</c:v>
                </c:pt>
                <c:pt idx="71">
                  <c:v>157.72398779634989</c:v>
                </c:pt>
                <c:pt idx="72">
                  <c:v>162.76284850974591</c:v>
                </c:pt>
                <c:pt idx="73">
                  <c:v>23.99170218919301</c:v>
                </c:pt>
                <c:pt idx="74">
                  <c:v>116.13852855502977</c:v>
                </c:pt>
                <c:pt idx="75">
                  <c:v>173.32318136235781</c:v>
                </c:pt>
                <c:pt idx="76">
                  <c:v>171.22227352325012</c:v>
                </c:pt>
                <c:pt idx="77">
                  <c:v>175.18361382918496</c:v>
                </c:pt>
                <c:pt idx="78">
                  <c:v>165.74310579012879</c:v>
                </c:pt>
                <c:pt idx="79">
                  <c:v>173.47212495237915</c:v>
                </c:pt>
                <c:pt idx="80">
                  <c:v>171.00541680898641</c:v>
                </c:pt>
                <c:pt idx="81">
                  <c:v>176.58122315296905</c:v>
                </c:pt>
                <c:pt idx="82">
                  <c:v>141.73348775200043</c:v>
                </c:pt>
                <c:pt idx="83">
                  <c:v>174.98038626234001</c:v>
                </c:pt>
                <c:pt idx="84">
                  <c:v>178.00219450199899</c:v>
                </c:pt>
                <c:pt idx="85">
                  <c:v>174.09807638997185</c:v>
                </c:pt>
                <c:pt idx="86">
                  <c:v>150.869578708506</c:v>
                </c:pt>
                <c:pt idx="87">
                  <c:v>145.42676092528544</c:v>
                </c:pt>
                <c:pt idx="88">
                  <c:v>147.54000619131133</c:v>
                </c:pt>
                <c:pt idx="89">
                  <c:v>146.18797309166274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20-411F-ADAA-3F94FBCEC8E9}"/>
            </c:ext>
          </c:extLst>
        </c:ser>
        <c:ser>
          <c:idx val="1"/>
          <c:order val="1"/>
          <c:tx>
            <c:v>Limit</c:v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Data!$B$6:$B$95</c:f>
              <c:numCache>
                <c:formatCode>mmm\ dd\ yyyy</c:formatCode>
                <c:ptCount val="90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</c:numCache>
            </c:numRef>
          </c:cat>
          <c:val>
            <c:numRef>
              <c:f>Data!$AF$6:$AF$95</c:f>
              <c:numCache>
                <c:formatCode>General</c:formatCode>
                <c:ptCount val="90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  <c:pt idx="31">
                  <c:v>500</c:v>
                </c:pt>
                <c:pt idx="32">
                  <c:v>500</c:v>
                </c:pt>
                <c:pt idx="33">
                  <c:v>500</c:v>
                </c:pt>
                <c:pt idx="34">
                  <c:v>500</c:v>
                </c:pt>
                <c:pt idx="35">
                  <c:v>500</c:v>
                </c:pt>
                <c:pt idx="36">
                  <c:v>500</c:v>
                </c:pt>
                <c:pt idx="37">
                  <c:v>500</c:v>
                </c:pt>
                <c:pt idx="38">
                  <c:v>500</c:v>
                </c:pt>
                <c:pt idx="39">
                  <c:v>500</c:v>
                </c:pt>
                <c:pt idx="40">
                  <c:v>500</c:v>
                </c:pt>
                <c:pt idx="41">
                  <c:v>500</c:v>
                </c:pt>
                <c:pt idx="42">
                  <c:v>500</c:v>
                </c:pt>
                <c:pt idx="43">
                  <c:v>500</c:v>
                </c:pt>
                <c:pt idx="44">
                  <c:v>500</c:v>
                </c:pt>
                <c:pt idx="45">
                  <c:v>500</c:v>
                </c:pt>
                <c:pt idx="46">
                  <c:v>500</c:v>
                </c:pt>
                <c:pt idx="47">
                  <c:v>500</c:v>
                </c:pt>
                <c:pt idx="48">
                  <c:v>500</c:v>
                </c:pt>
                <c:pt idx="49">
                  <c:v>500</c:v>
                </c:pt>
                <c:pt idx="50">
                  <c:v>500</c:v>
                </c:pt>
                <c:pt idx="51">
                  <c:v>500</c:v>
                </c:pt>
                <c:pt idx="52">
                  <c:v>500</c:v>
                </c:pt>
                <c:pt idx="53">
                  <c:v>500</c:v>
                </c:pt>
                <c:pt idx="54">
                  <c:v>500</c:v>
                </c:pt>
                <c:pt idx="55">
                  <c:v>500</c:v>
                </c:pt>
                <c:pt idx="56">
                  <c:v>500</c:v>
                </c:pt>
                <c:pt idx="57">
                  <c:v>500</c:v>
                </c:pt>
                <c:pt idx="58">
                  <c:v>500</c:v>
                </c:pt>
                <c:pt idx="59">
                  <c:v>500</c:v>
                </c:pt>
                <c:pt idx="60">
                  <c:v>500</c:v>
                </c:pt>
                <c:pt idx="61">
                  <c:v>500</c:v>
                </c:pt>
                <c:pt idx="62">
                  <c:v>500</c:v>
                </c:pt>
                <c:pt idx="63">
                  <c:v>500</c:v>
                </c:pt>
                <c:pt idx="64">
                  <c:v>500</c:v>
                </c:pt>
                <c:pt idx="65">
                  <c:v>500</c:v>
                </c:pt>
                <c:pt idx="66">
                  <c:v>500</c:v>
                </c:pt>
                <c:pt idx="67">
                  <c:v>500</c:v>
                </c:pt>
                <c:pt idx="68">
                  <c:v>500</c:v>
                </c:pt>
                <c:pt idx="69">
                  <c:v>500</c:v>
                </c:pt>
                <c:pt idx="70">
                  <c:v>500</c:v>
                </c:pt>
                <c:pt idx="71">
                  <c:v>500</c:v>
                </c:pt>
                <c:pt idx="72">
                  <c:v>500</c:v>
                </c:pt>
                <c:pt idx="73">
                  <c:v>500</c:v>
                </c:pt>
                <c:pt idx="74">
                  <c:v>500</c:v>
                </c:pt>
                <c:pt idx="75">
                  <c:v>500</c:v>
                </c:pt>
                <c:pt idx="76">
                  <c:v>500</c:v>
                </c:pt>
                <c:pt idx="77">
                  <c:v>500</c:v>
                </c:pt>
                <c:pt idx="78">
                  <c:v>500</c:v>
                </c:pt>
                <c:pt idx="79">
                  <c:v>500</c:v>
                </c:pt>
                <c:pt idx="80">
                  <c:v>500</c:v>
                </c:pt>
                <c:pt idx="81">
                  <c:v>500</c:v>
                </c:pt>
                <c:pt idx="82">
                  <c:v>500</c:v>
                </c:pt>
                <c:pt idx="83">
                  <c:v>500</c:v>
                </c:pt>
                <c:pt idx="84">
                  <c:v>500</c:v>
                </c:pt>
                <c:pt idx="85">
                  <c:v>500</c:v>
                </c:pt>
                <c:pt idx="86">
                  <c:v>500</c:v>
                </c:pt>
                <c:pt idx="87">
                  <c:v>500</c:v>
                </c:pt>
                <c:pt idx="88">
                  <c:v>500</c:v>
                </c:pt>
                <c:pt idx="89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20-411F-ADAA-3F94FBCEC8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5332596540519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12</xdr:col>
      <xdr:colOff>0</xdr:colOff>
      <xdr:row>14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8D07C5-F49D-4979-8BEF-30E6930A40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16</xdr:row>
      <xdr:rowOff>0</xdr:rowOff>
    </xdr:from>
    <xdr:to>
      <xdr:col>12</xdr:col>
      <xdr:colOff>0</xdr:colOff>
      <xdr:row>29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1D8B4DA-4CD3-4B53-A2B1-44ED22C579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31</xdr:row>
      <xdr:rowOff>0</xdr:rowOff>
    </xdr:from>
    <xdr:to>
      <xdr:col>12</xdr:col>
      <xdr:colOff>0</xdr:colOff>
      <xdr:row>44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470C200-E82E-4F3B-8194-137427D1F3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46</xdr:row>
      <xdr:rowOff>0</xdr:rowOff>
    </xdr:from>
    <xdr:to>
      <xdr:col>12</xdr:col>
      <xdr:colOff>0</xdr:colOff>
      <xdr:row>59</xdr:row>
      <xdr:rowOff>114299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9F0AF0E-C545-43B6-8E0A-B8325127EE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61</xdr:row>
      <xdr:rowOff>0</xdr:rowOff>
    </xdr:from>
    <xdr:to>
      <xdr:col>12</xdr:col>
      <xdr:colOff>0</xdr:colOff>
      <xdr:row>74</xdr:row>
      <xdr:rowOff>114299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6F1786C-A1EB-4A25-A9DA-5C3B8962DB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76</xdr:row>
      <xdr:rowOff>0</xdr:rowOff>
    </xdr:from>
    <xdr:to>
      <xdr:col>12</xdr:col>
      <xdr:colOff>0</xdr:colOff>
      <xdr:row>89</xdr:row>
      <xdr:rowOff>114299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34DD850-4552-40F4-9CAA-9D22ACCBB2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91</xdr:row>
      <xdr:rowOff>0</xdr:rowOff>
    </xdr:from>
    <xdr:to>
      <xdr:col>12</xdr:col>
      <xdr:colOff>0</xdr:colOff>
      <xdr:row>104</xdr:row>
      <xdr:rowOff>114299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0655BCD-B9F8-45F6-A23D-7D42424ABB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106</xdr:row>
      <xdr:rowOff>0</xdr:rowOff>
    </xdr:from>
    <xdr:to>
      <xdr:col>12</xdr:col>
      <xdr:colOff>0</xdr:colOff>
      <xdr:row>119</xdr:row>
      <xdr:rowOff>114299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7560E10-1037-4056-9257-FF99AAD504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121</xdr:row>
      <xdr:rowOff>0</xdr:rowOff>
    </xdr:from>
    <xdr:to>
      <xdr:col>12</xdr:col>
      <xdr:colOff>0</xdr:colOff>
      <xdr:row>134</xdr:row>
      <xdr:rowOff>114299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4D46BDF0-A871-470E-9903-CBB064D859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0</xdr:colOff>
      <xdr:row>136</xdr:row>
      <xdr:rowOff>0</xdr:rowOff>
    </xdr:from>
    <xdr:to>
      <xdr:col>12</xdr:col>
      <xdr:colOff>0</xdr:colOff>
      <xdr:row>149</xdr:row>
      <xdr:rowOff>114299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A54E60E5-3A0B-46BD-8759-F9B5EF24FE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166</xdr:row>
      <xdr:rowOff>0</xdr:rowOff>
    </xdr:from>
    <xdr:to>
      <xdr:col>12</xdr:col>
      <xdr:colOff>0</xdr:colOff>
      <xdr:row>179</xdr:row>
      <xdr:rowOff>114299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684BFF34-E7E8-488D-81A6-77838A9CD0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0</xdr:colOff>
      <xdr:row>151</xdr:row>
      <xdr:rowOff>0</xdr:rowOff>
    </xdr:from>
    <xdr:to>
      <xdr:col>12</xdr:col>
      <xdr:colOff>0</xdr:colOff>
      <xdr:row>164</xdr:row>
      <xdr:rowOff>114299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D421A4BB-3F34-4432-A673-D751B92E61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181</xdr:row>
      <xdr:rowOff>0</xdr:rowOff>
    </xdr:from>
    <xdr:to>
      <xdr:col>12</xdr:col>
      <xdr:colOff>0</xdr:colOff>
      <xdr:row>194</xdr:row>
      <xdr:rowOff>123824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DB00F6DA-714C-4E37-AAED-41B3F4ECE3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0</xdr:colOff>
      <xdr:row>196</xdr:row>
      <xdr:rowOff>0</xdr:rowOff>
    </xdr:from>
    <xdr:to>
      <xdr:col>12</xdr:col>
      <xdr:colOff>0</xdr:colOff>
      <xdr:row>209</xdr:row>
      <xdr:rowOff>123824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CF5646ED-8AA2-467B-B420-6AF2BF10FB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Haines, Neil" id="{2E4E0C68-F3F5-450D-90E8-BE0DE2684EA9}" userId="S::neil.haines@tatasteeleurope.com::3a679fd3-793b-4240-b500-076924e6761b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26" dT="2023-05-26T10:50:24.13" personId="{2E4E0C68-F3F5-450D-90E8-BE0DE2684EA9}" id="{37D8407D-24AA-488C-BF08-1336D4954A9B}">
    <text>S5N/23/10A</text>
  </threadedComment>
  <threadedComment ref="D27" dT="2023-05-26T10:50:24.13" personId="{2E4E0C68-F3F5-450D-90E8-BE0DE2684EA9}" id="{299C5717-EC97-428D-BF29-D372D2044BEB}">
    <text>S5N/23/10A</text>
  </threadedComment>
  <threadedComment ref="D33" dT="2023-05-26T10:50:24.13" personId="{2E4E0C68-F3F5-450D-90E8-BE0DE2684EA9}" id="{A5118CF3-F782-4E1E-A58B-394135E12AD3}">
    <text>S5N/23/10A</text>
  </threadedComment>
  <threadedComment ref="D34" dT="2023-05-26T10:50:24.13" personId="{2E4E0C68-F3F5-450D-90E8-BE0DE2684EA9}" id="{B536F71F-C332-46D6-BBC4-551E4F4964A6}">
    <text>S5N/23/10A</text>
  </threadedComment>
  <threadedComment ref="D35" dT="2023-05-26T10:50:24.13" personId="{2E4E0C68-F3F5-450D-90E8-BE0DE2684EA9}" id="{D03DC684-A47C-4499-9022-162C4FBAE5FD}">
    <text>S5N/23/10A</text>
  </threadedComment>
  <threadedComment ref="D36" dT="2023-05-26T10:50:24.13" personId="{2E4E0C68-F3F5-450D-90E8-BE0DE2684EA9}" id="{1E0449FB-45F2-4EB4-AA32-E65A96176A1D}">
    <text>S5N/23/10A</text>
  </threadedComment>
  <threadedComment ref="D38" dT="2023-05-26T10:50:24.13" personId="{2E4E0C68-F3F5-450D-90E8-BE0DE2684EA9}" id="{A767353C-11A3-4D8F-BB69-5439AC97F2B2}">
    <text>S5N/23/15A</text>
  </threadedComment>
  <threadedComment ref="D39" dT="2023-05-26T10:50:24.13" personId="{2E4E0C68-F3F5-450D-90E8-BE0DE2684EA9}" id="{8157D534-8EF8-4918-A644-8F1AC9F4AD9A}">
    <text>S5N/23/15A</text>
  </threadedComment>
  <threadedComment ref="D40" dT="2023-05-26T10:50:24.13" personId="{2E4E0C68-F3F5-450D-90E8-BE0DE2684EA9}" id="{3B3F0842-4D63-44F3-94AD-153585BC2A42}">
    <text>S5N/23/15A</text>
  </threadedComment>
  <threadedComment ref="D41" dT="2023-05-26T10:50:24.13" personId="{2E4E0C68-F3F5-450D-90E8-BE0DE2684EA9}" id="{48A5CEC1-86DD-4DBB-B630-A3E608C59D1D}">
    <text>S5N/23/15A</text>
  </threadedComment>
  <threadedComment ref="D43" dT="2023-05-26T10:50:24.13" personId="{2E4E0C68-F3F5-450D-90E8-BE0DE2684EA9}" id="{EDCF1B87-9D43-4379-A868-5110C2BE72D4}">
    <text>S5N/23/15A</text>
  </threadedComment>
  <threadedComment ref="D44" dT="2023-05-26T10:50:24.13" personId="{2E4E0C68-F3F5-450D-90E8-BE0DE2684EA9}" id="{BC728107-01E1-4AAF-B959-88A79EA5ACCB}">
    <text>S5N/23/15A</text>
  </threadedComment>
  <threadedComment ref="D46" dT="2023-05-26T10:50:24.13" personId="{2E4E0C68-F3F5-450D-90E8-BE0DE2684EA9}" id="{ECE7919A-18B3-455C-9EC3-F2D345B12234}">
    <text>S5N/23/15A</text>
  </threadedComment>
  <threadedComment ref="D47" dT="2023-05-26T10:50:24.13" personId="{2E4E0C68-F3F5-450D-90E8-BE0DE2684EA9}" id="{5EA9DCA4-DC41-4EDE-AF4C-E5B62146A211}">
    <text>S5N/23/15A</text>
  </threadedComment>
  <threadedComment ref="D48" dT="2023-05-26T10:50:24.13" personId="{2E4E0C68-F3F5-450D-90E8-BE0DE2684EA9}" id="{2E30F6F4-338F-4802-A701-5F43D02B3848}">
    <text>S5N/23/15A</text>
  </threadedComment>
  <threadedComment ref="D49" dT="2023-05-26T10:50:24.13" personId="{2E4E0C68-F3F5-450D-90E8-BE0DE2684EA9}" id="{7381A404-2C63-4321-90AD-DC88B82B8825}">
    <text>S5N/23/15A</text>
  </threadedComment>
  <threadedComment ref="D53" dT="2023-05-26T10:50:24.13" personId="{2E4E0C68-F3F5-450D-90E8-BE0DE2684EA9}" id="{CCFDD19F-FF90-4753-8E41-276ADE57764C}">
    <text>S5N/23/15A</text>
  </threadedComment>
  <threadedComment ref="D68" dT="2023-05-26T10:50:24.13" personId="{2E4E0C68-F3F5-450D-90E8-BE0DE2684EA9}" id="{A82F805D-9161-4430-AB84-D8ECD6922BF8}">
    <text>S5N/23/19A</text>
  </threadedComment>
  <threadedComment ref="D69" dT="2023-05-26T10:50:24.13" personId="{2E4E0C68-F3F5-450D-90E8-BE0DE2684EA9}" id="{052C7E96-6D86-4B61-84F4-BA2E811F65CB}">
    <text>S5N/23/19A</text>
  </threadedComment>
  <threadedComment ref="D70" dT="2023-05-26T10:50:24.13" personId="{2E4E0C68-F3F5-450D-90E8-BE0DE2684EA9}" id="{C3A9E30A-9420-4E5F-B916-65C9F064D4C7}">
    <text>S5N/23/19A</text>
  </threadedComment>
  <threadedComment ref="D71" dT="2023-05-26T10:50:24.13" personId="{2E4E0C68-F3F5-450D-90E8-BE0DE2684EA9}" id="{6B32D777-CF07-4E4A-827E-307F75327A17}">
    <text>S5N/23/19A</text>
  </threadedComment>
  <threadedComment ref="D72" dT="2023-05-26T10:50:24.13" personId="{2E4E0C68-F3F5-450D-90E8-BE0DE2684EA9}" id="{7983720D-8796-4E8A-A6EB-A027BC9A0EE1}">
    <text>S5N/23/19A</text>
  </threadedComment>
  <threadedComment ref="D73" dT="2023-05-26T10:50:24.13" personId="{2E4E0C68-F3F5-450D-90E8-BE0DE2684EA9}" id="{26ECC597-CA47-445C-A5D3-F4E57895B3BE}">
    <text>S5N/23/19A</text>
  </threadedComment>
  <threadedComment ref="D74" dT="2023-05-26T10:50:24.13" personId="{2E4E0C68-F3F5-450D-90E8-BE0DE2684EA9}" id="{72CCC59F-C26B-4603-BEDE-173D7608F1FA}">
    <text>S5N/23/19A</text>
  </threadedComment>
  <threadedComment ref="D75" dT="2023-05-26T10:50:24.13" personId="{2E4E0C68-F3F5-450D-90E8-BE0DE2684EA9}" id="{0C9731D3-7359-433A-A404-A1F56BDE306C}">
    <text>S5N/23/19A</text>
  </threadedComment>
  <threadedComment ref="D78" dT="2023-05-26T10:50:24.13" personId="{2E4E0C68-F3F5-450D-90E8-BE0DE2684EA9}" id="{11AA41C3-1851-4CD7-ADD5-A2417FE7EDBB}">
    <text>S5N/23/19A</text>
  </threadedComment>
  <threadedComment ref="D83" dT="2023-05-26T10:50:24.13" personId="{2E4E0C68-F3F5-450D-90E8-BE0DE2684EA9}" id="{900D9724-C609-4A81-A760-CC9CBD43781B}">
    <text>S5N/23/19A</text>
  </threadedComment>
  <threadedComment ref="D86" dT="2023-05-26T10:50:24.13" personId="{2E4E0C68-F3F5-450D-90E8-BE0DE2684EA9}" id="{13613912-72E0-4855-B4BE-E1BFBA6CA21F}">
    <text>S5N/23/19A</text>
  </threadedComment>
  <threadedComment ref="D87" dT="2023-05-26T10:50:24.13" personId="{2E4E0C68-F3F5-450D-90E8-BE0DE2684EA9}" id="{BCD311B2-70B1-4271-80A7-E45520005DBC}">
    <text>S5N/23/19A</text>
  </threadedComment>
  <threadedComment ref="D89" dT="2023-05-26T10:50:24.13" personId="{2E4E0C68-F3F5-450D-90E8-BE0DE2684EA9}" id="{9D4CC3DD-2D9C-4EA2-BFC0-D316C3568E22}">
    <text>S5N/23/19A</text>
  </threadedComment>
  <threadedComment ref="D90" dT="2023-05-26T10:50:24.13" personId="{2E4E0C68-F3F5-450D-90E8-BE0DE2684EA9}" id="{49C94D46-3187-4F8C-B274-030B774D2972}">
    <text>S5N/23/19A</text>
  </threadedComment>
  <threadedComment ref="D91" dT="2023-05-26T10:50:24.13" personId="{2E4E0C68-F3F5-450D-90E8-BE0DE2684EA9}" id="{6A2D7A11-5D69-4C66-B230-02741FA0CF8C}">
    <text>S5N/23/19A</text>
  </threadedComment>
  <threadedComment ref="D92" dT="2023-05-26T10:50:24.13" personId="{2E4E0C68-F3F5-450D-90E8-BE0DE2684EA9}" id="{34FD58F5-F7BB-4F13-8352-8A86423CF01C}">
    <text>S5N/23/19A</text>
  </threadedComment>
  <threadedComment ref="D93" dT="2023-05-26T10:50:24.13" personId="{2E4E0C68-F3F5-450D-90E8-BE0DE2684EA9}" id="{828403BE-129F-4B0D-90C1-176046B27859}">
    <text>S5N/23/19A</text>
  </threadedComment>
  <threadedComment ref="D94" dT="2023-05-26T10:50:24.13" personId="{2E4E0C68-F3F5-450D-90E8-BE0DE2684EA9}" id="{DFAF352E-E746-494F-A5B1-C6059BDCB4DC}">
    <text>S5N/23/19A</text>
  </threadedComment>
</ThreadedComment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E7FDD-AFE3-4214-AAFB-AECFE5076480}">
  <dimension ref="B2:N18"/>
  <sheetViews>
    <sheetView showGridLines="0" showRowColHeaders="0" workbookViewId="0"/>
  </sheetViews>
  <sheetFormatPr defaultRowHeight="12.75" x14ac:dyDescent="0.2"/>
  <cols>
    <col min="1" max="1" width="2.7109375" customWidth="1"/>
    <col min="2" max="2" width="5.7109375" customWidth="1"/>
    <col min="3" max="3" width="12.28515625" bestFit="1" customWidth="1"/>
    <col min="4" max="4" width="28.140625" bestFit="1" customWidth="1"/>
    <col min="5" max="5" width="38.140625" bestFit="1" customWidth="1"/>
    <col min="6" max="6" width="50.42578125" customWidth="1"/>
  </cols>
  <sheetData>
    <row r="2" spans="2:14" x14ac:dyDescent="0.2">
      <c r="B2" s="5" t="s">
        <v>0</v>
      </c>
    </row>
    <row r="3" spans="2:14" x14ac:dyDescent="0.2">
      <c r="B3" s="6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5" spans="2:14" x14ac:dyDescent="0.2">
      <c r="B5" s="5" t="s">
        <v>2</v>
      </c>
    </row>
    <row r="6" spans="2:14" x14ac:dyDescent="0.2">
      <c r="B6" t="s">
        <v>3</v>
      </c>
    </row>
    <row r="7" spans="2:14" x14ac:dyDescent="0.2">
      <c r="C7" t="s">
        <v>4</v>
      </c>
    </row>
    <row r="8" spans="2:14" x14ac:dyDescent="0.2">
      <c r="C8" t="s">
        <v>5</v>
      </c>
    </row>
    <row r="9" spans="2:14" x14ac:dyDescent="0.2">
      <c r="C9" t="s">
        <v>6</v>
      </c>
    </row>
    <row r="10" spans="2:14" x14ac:dyDescent="0.2">
      <c r="C10" t="s">
        <v>7</v>
      </c>
    </row>
    <row r="12" spans="2:14" x14ac:dyDescent="0.2">
      <c r="B12" s="5" t="s">
        <v>8</v>
      </c>
    </row>
    <row r="13" spans="2:14" ht="13.5" thickBot="1" x14ac:dyDescent="0.25">
      <c r="B13" t="s">
        <v>9</v>
      </c>
    </row>
    <row r="14" spans="2:14" ht="13.5" thickTop="1" x14ac:dyDescent="0.2">
      <c r="C14" s="7" t="s">
        <v>10</v>
      </c>
      <c r="D14" s="8" t="s">
        <v>11</v>
      </c>
      <c r="E14" s="9" t="s">
        <v>12</v>
      </c>
    </row>
    <row r="15" spans="2:14" x14ac:dyDescent="0.2">
      <c r="C15" s="2" t="s">
        <v>13</v>
      </c>
      <c r="D15" s="3" t="s">
        <v>14</v>
      </c>
      <c r="E15" s="4" t="s">
        <v>15</v>
      </c>
    </row>
    <row r="16" spans="2:14" x14ac:dyDescent="0.2">
      <c r="C16" s="94" t="s">
        <v>16</v>
      </c>
      <c r="D16" s="3" t="s">
        <v>17</v>
      </c>
      <c r="E16" s="4" t="s">
        <v>18</v>
      </c>
    </row>
    <row r="17" spans="3:5" ht="13.5" thickBot="1" x14ac:dyDescent="0.25">
      <c r="C17" s="95"/>
      <c r="D17" s="10" t="s">
        <v>19</v>
      </c>
      <c r="E17" s="11" t="s">
        <v>20</v>
      </c>
    </row>
    <row r="18" spans="3:5" ht="13.5" thickTop="1" x14ac:dyDescent="0.2"/>
  </sheetData>
  <mergeCells count="1">
    <mergeCell ref="C16:C17"/>
  </mergeCells>
  <pageMargins left="0.7" right="0.7" top="0.75" bottom="0.75" header="0.3" footer="0.3"/>
  <headerFooter>
    <oddFooter>&amp;L_x000D_&amp;1#&amp;"Calibri"&amp;8&amp;K000000 Sensitivity: general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06CED-2E88-4560-A0CF-9934DF273CD8}">
  <dimension ref="A1:Q22"/>
  <sheetViews>
    <sheetView showGridLines="0" zoomScale="120" zoomScaleNormal="120" workbookViewId="0">
      <selection activeCell="N14" sqref="N14"/>
    </sheetView>
  </sheetViews>
  <sheetFormatPr defaultRowHeight="12.75" x14ac:dyDescent="0.2"/>
  <cols>
    <col min="1" max="1" width="2.7109375" customWidth="1"/>
    <col min="2" max="2" width="9.140625" style="20"/>
    <col min="3" max="3" width="10.140625" style="20" bestFit="1" customWidth="1"/>
    <col min="4" max="15" width="12.28515625" style="20" customWidth="1"/>
    <col min="16" max="16" width="9" style="20" customWidth="1"/>
  </cols>
  <sheetData>
    <row r="1" spans="1:17" ht="13.5" thickBot="1" x14ac:dyDescent="0.25">
      <c r="A1" s="26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7" ht="13.5" thickBot="1" x14ac:dyDescent="0.25">
      <c r="A2" s="26"/>
      <c r="B2" s="28"/>
      <c r="C2" s="28"/>
      <c r="D2" s="96" t="s">
        <v>21</v>
      </c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8"/>
    </row>
    <row r="3" spans="1:17" x14ac:dyDescent="0.2">
      <c r="A3" s="26"/>
      <c r="B3" s="28"/>
      <c r="C3" s="35" t="s">
        <v>22</v>
      </c>
      <c r="D3" s="36" t="s">
        <v>23</v>
      </c>
      <c r="E3" s="37" t="s">
        <v>24</v>
      </c>
      <c r="F3" s="37" t="s">
        <v>25</v>
      </c>
      <c r="G3" s="37" t="s">
        <v>26</v>
      </c>
      <c r="H3" s="37" t="s">
        <v>27</v>
      </c>
      <c r="I3" s="37" t="s">
        <v>28</v>
      </c>
      <c r="J3" s="37" t="s">
        <v>29</v>
      </c>
      <c r="K3" s="37" t="s">
        <v>30</v>
      </c>
      <c r="L3" s="37" t="s">
        <v>31</v>
      </c>
      <c r="M3" s="37" t="s">
        <v>32</v>
      </c>
      <c r="N3" s="37" t="s">
        <v>33</v>
      </c>
      <c r="O3" s="37" t="s">
        <v>34</v>
      </c>
      <c r="P3" s="37" t="s">
        <v>23</v>
      </c>
      <c r="Q3" s="38" t="s">
        <v>23</v>
      </c>
    </row>
    <row r="4" spans="1:17" ht="66" customHeight="1" thickBot="1" x14ac:dyDescent="0.25">
      <c r="A4" s="26"/>
      <c r="B4" s="28"/>
      <c r="C4" s="39" t="s">
        <v>35</v>
      </c>
      <c r="D4" s="40" t="s">
        <v>36</v>
      </c>
      <c r="E4" s="41" t="s">
        <v>37</v>
      </c>
      <c r="F4" s="41" t="s">
        <v>38</v>
      </c>
      <c r="G4" s="41" t="s">
        <v>39</v>
      </c>
      <c r="H4" s="41" t="s">
        <v>40</v>
      </c>
      <c r="I4" s="42" t="s">
        <v>41</v>
      </c>
      <c r="J4" s="41" t="s">
        <v>42</v>
      </c>
      <c r="K4" s="41" t="s">
        <v>43</v>
      </c>
      <c r="L4" s="41" t="s">
        <v>44</v>
      </c>
      <c r="M4" s="41" t="s">
        <v>45</v>
      </c>
      <c r="N4" s="41" t="s">
        <v>46</v>
      </c>
      <c r="O4" s="41" t="s">
        <v>47</v>
      </c>
      <c r="P4" s="41" t="s">
        <v>48</v>
      </c>
      <c r="Q4" s="43" t="s">
        <v>49</v>
      </c>
    </row>
    <row r="5" spans="1:17" ht="12.75" customHeight="1" x14ac:dyDescent="0.2">
      <c r="A5" s="26"/>
      <c r="B5" s="99" t="s">
        <v>50</v>
      </c>
      <c r="C5" s="44" t="s">
        <v>51</v>
      </c>
      <c r="D5" s="45">
        <f>MIN(Data!C6:C95)</f>
        <v>6.3676978411052589</v>
      </c>
      <c r="E5" s="45">
        <f>MIN(Data!I6:I95)</f>
        <v>0.28651382514112317</v>
      </c>
      <c r="F5" s="45">
        <f>MIN(Data!K:K)</f>
        <v>0.50576797777042171</v>
      </c>
      <c r="G5" s="45">
        <f>MIN(Data!M:M)</f>
        <v>0.29206533409622343</v>
      </c>
      <c r="H5" s="45">
        <f>MIN(Data!O:O)</f>
        <v>0.4293714734160779</v>
      </c>
      <c r="I5" s="46">
        <f>MIN(Data!Q:Q)</f>
        <v>1.3092792183505466</v>
      </c>
      <c r="J5" s="46">
        <f>MIN(Data!S:S)</f>
        <v>0.49997383159154601</v>
      </c>
      <c r="K5" s="46">
        <f>MIN(Data!U:U)</f>
        <v>0.87246249731358305</v>
      </c>
      <c r="L5" s="46">
        <f>MIN(Data!W:W)</f>
        <v>1.2161720558182347</v>
      </c>
      <c r="M5" s="46">
        <f>MIN(Data!Y:Y)</f>
        <v>0.44338212931800974</v>
      </c>
      <c r="N5" s="45"/>
      <c r="O5" s="47">
        <f>MIN(Data!AA:AA)</f>
        <v>1.5716877699410676E-4</v>
      </c>
      <c r="P5" s="47">
        <f>MIN(Data!E:E)</f>
        <v>-2.3218417954608959</v>
      </c>
      <c r="Q5" s="52">
        <f>MIN(Data!G:G)</f>
        <v>3.7045036811411856</v>
      </c>
    </row>
    <row r="6" spans="1:17" x14ac:dyDescent="0.2">
      <c r="A6" s="26"/>
      <c r="B6" s="100"/>
      <c r="C6" s="22" t="s">
        <v>52</v>
      </c>
      <c r="D6" s="23">
        <f>MAX(Data!C:C)</f>
        <v>79.37838349120031</v>
      </c>
      <c r="E6" s="23">
        <f>MAX(Data!I6:I95)</f>
        <v>1.36621137814224</v>
      </c>
      <c r="F6" s="23">
        <f>MAX(Data!K:K)</f>
        <v>5.7659100980264144</v>
      </c>
      <c r="G6" s="23">
        <f>MAX(Data!M:M)</f>
        <v>1.0474565919071914</v>
      </c>
      <c r="H6" s="23">
        <f>MAX(Data!O:O)</f>
        <v>4.6152947233735526</v>
      </c>
      <c r="I6" s="23">
        <f>MAX(Data!Q:Q)</f>
        <v>11.036319653222527</v>
      </c>
      <c r="J6" s="23">
        <f>MAX(Data!S:S)</f>
        <v>11.932553332236937</v>
      </c>
      <c r="K6" s="23">
        <f>MAX(Data!U:U)</f>
        <v>17.739572973622344</v>
      </c>
      <c r="L6" s="23">
        <f>MAX(Data!W:W)</f>
        <v>11.035567251335225</v>
      </c>
      <c r="M6" s="23">
        <f>MAX(Data!Y:Y)</f>
        <v>3.4958262035600707</v>
      </c>
      <c r="N6" s="23"/>
      <c r="O6" s="32">
        <f>MAX(Data!AA:AA)</f>
        <v>0.59786117228593649</v>
      </c>
      <c r="P6" s="32">
        <f>MAX(Data!E:E)</f>
        <v>536.59878213736738</v>
      </c>
      <c r="Q6" s="53">
        <f>MAX(Data!G:G)</f>
        <v>178.00219450199899</v>
      </c>
    </row>
    <row r="7" spans="1:17" x14ac:dyDescent="0.2">
      <c r="A7" s="26"/>
      <c r="B7" s="100"/>
      <c r="C7" s="24" t="s">
        <v>53</v>
      </c>
      <c r="D7" s="24">
        <v>40</v>
      </c>
      <c r="E7" s="24">
        <v>10</v>
      </c>
      <c r="F7" s="24">
        <v>15</v>
      </c>
      <c r="G7" s="24">
        <v>15</v>
      </c>
      <c r="H7" s="24">
        <v>15</v>
      </c>
      <c r="I7" s="24">
        <v>15</v>
      </c>
      <c r="J7" s="24">
        <v>15</v>
      </c>
      <c r="K7" s="24">
        <v>15</v>
      </c>
      <c r="L7" s="24">
        <v>15</v>
      </c>
      <c r="M7" s="24">
        <v>15</v>
      </c>
      <c r="N7" s="25"/>
      <c r="O7" s="33">
        <v>15</v>
      </c>
      <c r="P7" s="33">
        <v>500</v>
      </c>
      <c r="Q7" s="48">
        <v>500</v>
      </c>
    </row>
    <row r="8" spans="1:17" x14ac:dyDescent="0.2">
      <c r="A8" s="26"/>
      <c r="B8" s="100"/>
      <c r="C8" s="24" t="s">
        <v>54</v>
      </c>
      <c r="D8" s="55">
        <f>COUNTIF(Data!C:C,"&gt;"&amp;D7)</f>
        <v>66</v>
      </c>
      <c r="E8" s="24">
        <f>COUNTIF(Data!I81:I95,"&gt;"&amp;E7)</f>
        <v>0</v>
      </c>
      <c r="F8" s="24">
        <f>COUNTIF(Data!K:K,"&gt;"&amp;F7)</f>
        <v>0</v>
      </c>
      <c r="G8" s="24">
        <f>COUNTIF(Data!M:M,"&gt;"&amp;G7)</f>
        <v>0</v>
      </c>
      <c r="H8" s="24">
        <f>COUNTIF(Data!O:O,"&gt;"&amp;H7)</f>
        <v>0</v>
      </c>
      <c r="I8" s="24">
        <f>COUNTIF(Data!Q:Q,"&gt;"&amp;I7)</f>
        <v>0</v>
      </c>
      <c r="J8" s="24">
        <f>COUNTIF(Data!S:S,"&gt;"&amp;J7)</f>
        <v>0</v>
      </c>
      <c r="K8" s="24">
        <f>COUNTIF(Data!U:U,"&gt;"&amp;K7)</f>
        <v>1</v>
      </c>
      <c r="L8" s="24">
        <f>COUNTIF(Data!W:W,"&gt;"&amp;L7)</f>
        <v>0</v>
      </c>
      <c r="M8" s="24">
        <f>COUNTIF(Data!Y:Y,"&gt;"&amp;M7)</f>
        <v>0</v>
      </c>
      <c r="N8" s="24"/>
      <c r="O8" s="33">
        <f>COUNTIF(Data!AA:AA,"&gt;"&amp;O7)</f>
        <v>0</v>
      </c>
      <c r="P8" s="33">
        <f>COUNTIF(Data!E:E,"&gt;"&amp;P7)</f>
        <v>4</v>
      </c>
      <c r="Q8" s="56">
        <f>COUNTIF(Data!G:G,"&gt;"&amp;Q7)</f>
        <v>0</v>
      </c>
    </row>
    <row r="9" spans="1:17" ht="26.25" thickBot="1" x14ac:dyDescent="0.25">
      <c r="A9" s="26"/>
      <c r="B9" s="101"/>
      <c r="C9" s="62" t="s">
        <v>55</v>
      </c>
      <c r="D9" s="50">
        <f>COUNTIF(Data!D6:D96,"&gt;"&amp;D7)</f>
        <v>35</v>
      </c>
      <c r="E9" s="49">
        <f>COUNTIF(Data!J6:J96,"&gt;"&amp;E7)</f>
        <v>0</v>
      </c>
      <c r="F9" s="49">
        <f>COUNTIF(Data!L6:L96,"&gt;"&amp;F7)</f>
        <v>0</v>
      </c>
      <c r="G9" s="49">
        <f>COUNTIF(Data!N6:N96,"&gt;"&amp;G7)</f>
        <v>0</v>
      </c>
      <c r="H9" s="49">
        <f>COUNTIF(Data!P6:P96,"&gt;"&amp;H7)</f>
        <v>0</v>
      </c>
      <c r="I9" s="49">
        <f>COUNTIF(Data!R6:R96,"&gt;"&amp;I7)</f>
        <v>0</v>
      </c>
      <c r="J9" s="49">
        <f>COUNTIF(Data!T6:T96,"&gt;"&amp;J7)</f>
        <v>0</v>
      </c>
      <c r="K9" s="49">
        <f>COUNTIF(Data!V6:V96,"&gt;"&amp;K7)</f>
        <v>0</v>
      </c>
      <c r="L9" s="49">
        <f>COUNTIF(Data!X6:X96,"&gt;"&amp;L7)</f>
        <v>0</v>
      </c>
      <c r="M9" s="49">
        <f>COUNTIF(Data!Z6:Z96,"&gt;"&amp;M7)</f>
        <v>0</v>
      </c>
      <c r="N9" s="49"/>
      <c r="O9" s="49">
        <f>COUNTIF(Data!AB6:AB96,"&gt;"&amp;O7)</f>
        <v>0</v>
      </c>
      <c r="P9" s="49">
        <f>COUNTIF(Data!F6:F96,"&gt;"&amp;P7)</f>
        <v>0</v>
      </c>
      <c r="Q9" s="54">
        <f>COUNTIF(Data!H6:H96,"&gt;"&amp;Q7)</f>
        <v>0</v>
      </c>
    </row>
    <row r="10" spans="1:17" ht="12.75" customHeight="1" x14ac:dyDescent="0.2">
      <c r="A10" s="26"/>
      <c r="B10" s="102" t="s">
        <v>56</v>
      </c>
      <c r="C10" s="57" t="s">
        <v>51</v>
      </c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>
        <f>MIN(Data!AH:AH)</f>
        <v>22.094693419999999</v>
      </c>
      <c r="O10" s="59"/>
      <c r="P10" s="60"/>
      <c r="Q10" s="61"/>
    </row>
    <row r="11" spans="1:17" x14ac:dyDescent="0.2">
      <c r="A11" s="26"/>
      <c r="B11" s="103"/>
      <c r="C11" s="22" t="s">
        <v>52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>
        <f>MAX(Data!AH:AH)</f>
        <v>34.472684430000001</v>
      </c>
      <c r="O11" s="32"/>
      <c r="P11" s="34"/>
      <c r="Q11" s="48"/>
    </row>
    <row r="12" spans="1:17" x14ac:dyDescent="0.2">
      <c r="A12" s="26"/>
      <c r="B12" s="103"/>
      <c r="C12" s="24" t="s">
        <v>53</v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9">
        <v>25</v>
      </c>
      <c r="O12" s="33"/>
      <c r="P12" s="34"/>
      <c r="Q12" s="48"/>
    </row>
    <row r="13" spans="1:17" x14ac:dyDescent="0.2">
      <c r="A13" s="26"/>
      <c r="B13" s="103"/>
      <c r="C13" s="24" t="s">
        <v>54</v>
      </c>
      <c r="D13" s="55"/>
      <c r="E13" s="24"/>
      <c r="F13" s="24"/>
      <c r="G13" s="24"/>
      <c r="H13" s="24"/>
      <c r="I13" s="24"/>
      <c r="J13" s="24"/>
      <c r="K13" s="24"/>
      <c r="L13" s="24"/>
      <c r="M13" s="24"/>
      <c r="N13" s="24">
        <f>COUNTIF(Data!AH:AH,"&gt;"&amp;N12)</f>
        <v>9</v>
      </c>
      <c r="O13" s="33"/>
      <c r="P13" s="55"/>
      <c r="Q13" s="63"/>
    </row>
    <row r="14" spans="1:17" ht="26.25" thickBot="1" x14ac:dyDescent="0.25">
      <c r="A14" s="26"/>
      <c r="B14" s="104"/>
      <c r="C14" s="62" t="s">
        <v>55</v>
      </c>
      <c r="D14" s="50"/>
      <c r="E14" s="49"/>
      <c r="F14" s="49"/>
      <c r="G14" s="49"/>
      <c r="H14" s="49"/>
      <c r="I14" s="49"/>
      <c r="J14" s="49"/>
      <c r="K14" s="49"/>
      <c r="L14" s="49"/>
      <c r="M14" s="49"/>
      <c r="N14" s="49">
        <f>COUNTIF(Data!AI6:AI18,"&gt;"&amp;Summary!N12)</f>
        <v>0</v>
      </c>
      <c r="O14" s="49"/>
      <c r="P14" s="50"/>
      <c r="Q14" s="51"/>
    </row>
    <row r="15" spans="1:17" x14ac:dyDescent="0.2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</row>
    <row r="22" spans="2:16" s="1" customFormat="1" x14ac:dyDescent="0.2"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</row>
  </sheetData>
  <mergeCells count="3">
    <mergeCell ref="D2:Q2"/>
    <mergeCell ref="B5:B9"/>
    <mergeCell ref="B10:B14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65D7D-AF64-4541-8CB5-07B217C1FFB3}">
  <dimension ref="N2:N8"/>
  <sheetViews>
    <sheetView showGridLines="0" zoomScaleNormal="100" workbookViewId="0">
      <selection activeCell="H31" sqref="H31"/>
    </sheetView>
  </sheetViews>
  <sheetFormatPr defaultRowHeight="14.25" x14ac:dyDescent="0.2"/>
  <cols>
    <col min="1" max="1" width="2.7109375" customWidth="1"/>
    <col min="3" max="3" width="10.140625" bestFit="1" customWidth="1"/>
    <col min="4" max="12" width="8.7109375" customWidth="1"/>
    <col min="13" max="13" width="2.7109375" customWidth="1"/>
    <col min="14" max="14" width="47" style="17" bestFit="1" customWidth="1"/>
  </cols>
  <sheetData>
    <row r="2" spans="14:14" ht="15" x14ac:dyDescent="0.25">
      <c r="N2" s="16" t="s">
        <v>57</v>
      </c>
    </row>
    <row r="8" spans="14:14" s="1" customFormat="1" x14ac:dyDescent="0.2">
      <c r="N8" s="18"/>
    </row>
  </sheetData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E9F9D-BA1D-40A8-B942-251A9FF6E995}">
  <dimension ref="B1:AJ101"/>
  <sheetViews>
    <sheetView tabSelected="1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26" sqref="D26"/>
    </sheetView>
  </sheetViews>
  <sheetFormatPr defaultRowHeight="14.25" x14ac:dyDescent="0.2"/>
  <cols>
    <col min="1" max="1" width="3" style="12" customWidth="1"/>
    <col min="2" max="2" width="19.5703125" style="75" customWidth="1"/>
    <col min="3" max="4" width="13.42578125" style="81" customWidth="1"/>
    <col min="5" max="6" width="13.140625" style="73" customWidth="1"/>
    <col min="7" max="8" width="13" style="73" customWidth="1"/>
    <col min="9" max="17" width="12.140625" style="69" customWidth="1"/>
    <col min="18" max="18" width="16.42578125" style="69" customWidth="1"/>
    <col min="19" max="20" width="13.28515625" style="69" customWidth="1"/>
    <col min="21" max="22" width="12.140625" style="69" customWidth="1"/>
    <col min="23" max="23" width="19" style="69" customWidth="1"/>
    <col min="24" max="28" width="12.140625" style="69" customWidth="1"/>
    <col min="29" max="31" width="9.140625" style="74"/>
    <col min="32" max="32" width="12.7109375" style="74" customWidth="1"/>
    <col min="33" max="33" width="24.85546875" style="75" bestFit="1" customWidth="1"/>
    <col min="34" max="34" width="10.140625" style="74" bestFit="1" customWidth="1"/>
    <col min="35" max="35" width="13.85546875" style="74" customWidth="1"/>
    <col min="36" max="36" width="9.140625" style="75" customWidth="1"/>
    <col min="37" max="16384" width="9.140625" style="12"/>
  </cols>
  <sheetData>
    <row r="1" spans="2:36" x14ac:dyDescent="0.2">
      <c r="D1" s="73"/>
    </row>
    <row r="2" spans="2:36" ht="15" x14ac:dyDescent="0.25">
      <c r="C2" s="110" t="s">
        <v>58</v>
      </c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71"/>
      <c r="AC2" s="110" t="s">
        <v>59</v>
      </c>
      <c r="AD2" s="110"/>
      <c r="AE2" s="110"/>
      <c r="AH2" s="106" t="s">
        <v>60</v>
      </c>
      <c r="AI2" s="106"/>
      <c r="AJ2" s="106"/>
    </row>
    <row r="3" spans="2:36" ht="14.25" customHeight="1" x14ac:dyDescent="0.2">
      <c r="B3" s="75" t="s">
        <v>22</v>
      </c>
      <c r="C3" s="81" t="s">
        <v>23</v>
      </c>
      <c r="D3" s="81" t="s">
        <v>23</v>
      </c>
      <c r="E3" s="73" t="s">
        <v>23</v>
      </c>
      <c r="F3" s="73" t="s">
        <v>23</v>
      </c>
      <c r="G3" s="73" t="s">
        <v>23</v>
      </c>
      <c r="H3" s="73" t="s">
        <v>23</v>
      </c>
      <c r="I3" s="69" t="s">
        <v>24</v>
      </c>
      <c r="J3" s="69" t="s">
        <v>24</v>
      </c>
      <c r="K3" s="69" t="s">
        <v>25</v>
      </c>
      <c r="L3" s="69" t="s">
        <v>25</v>
      </c>
      <c r="M3" s="69" t="s">
        <v>26</v>
      </c>
      <c r="N3" s="69" t="s">
        <v>26</v>
      </c>
      <c r="O3" s="69" t="s">
        <v>27</v>
      </c>
      <c r="P3" s="69" t="s">
        <v>27</v>
      </c>
      <c r="Q3" s="69" t="s">
        <v>28</v>
      </c>
      <c r="R3" s="69" t="s">
        <v>28</v>
      </c>
      <c r="S3" s="69" t="s">
        <v>29</v>
      </c>
      <c r="T3" s="69" t="s">
        <v>29</v>
      </c>
      <c r="U3" s="69" t="s">
        <v>30</v>
      </c>
      <c r="V3" s="69" t="s">
        <v>30</v>
      </c>
      <c r="W3" s="69" t="s">
        <v>31</v>
      </c>
      <c r="X3" s="69" t="s">
        <v>31</v>
      </c>
      <c r="Y3" s="69" t="s">
        <v>32</v>
      </c>
      <c r="Z3" s="69" t="s">
        <v>32</v>
      </c>
      <c r="AA3" s="69" t="s">
        <v>34</v>
      </c>
      <c r="AB3" s="69" t="s">
        <v>34</v>
      </c>
      <c r="AC3" s="74" t="s">
        <v>23</v>
      </c>
      <c r="AD3" s="74" t="s">
        <v>24</v>
      </c>
      <c r="AE3" s="109" t="s">
        <v>61</v>
      </c>
      <c r="AF3" s="74" t="s">
        <v>23</v>
      </c>
      <c r="AG3" s="75" t="s">
        <v>22</v>
      </c>
      <c r="AH3" s="107" t="s">
        <v>33</v>
      </c>
      <c r="AI3" s="107"/>
      <c r="AJ3" s="107"/>
    </row>
    <row r="4" spans="2:36" s="13" customFormat="1" ht="100.5" customHeight="1" x14ac:dyDescent="0.2">
      <c r="B4" s="89" t="s">
        <v>35</v>
      </c>
      <c r="C4" s="113" t="s">
        <v>62</v>
      </c>
      <c r="D4" s="82" t="s">
        <v>63</v>
      </c>
      <c r="E4" s="112" t="s">
        <v>64</v>
      </c>
      <c r="F4" s="66" t="s">
        <v>65</v>
      </c>
      <c r="G4" s="112" t="s">
        <v>66</v>
      </c>
      <c r="H4" s="66" t="s">
        <v>67</v>
      </c>
      <c r="I4" s="111" t="s">
        <v>37</v>
      </c>
      <c r="J4" s="67" t="s">
        <v>68</v>
      </c>
      <c r="K4" s="111" t="s">
        <v>38</v>
      </c>
      <c r="L4" s="67" t="s">
        <v>69</v>
      </c>
      <c r="M4" s="111" t="s">
        <v>39</v>
      </c>
      <c r="N4" s="67" t="s">
        <v>70</v>
      </c>
      <c r="O4" s="111" t="s">
        <v>40</v>
      </c>
      <c r="P4" s="67" t="s">
        <v>40</v>
      </c>
      <c r="Q4" s="111" t="s">
        <v>41</v>
      </c>
      <c r="R4" s="67" t="s">
        <v>71</v>
      </c>
      <c r="S4" s="111" t="s">
        <v>72</v>
      </c>
      <c r="T4" s="67" t="s">
        <v>73</v>
      </c>
      <c r="U4" s="111" t="s">
        <v>43</v>
      </c>
      <c r="V4" s="67" t="s">
        <v>74</v>
      </c>
      <c r="W4" s="111" t="s">
        <v>44</v>
      </c>
      <c r="X4" s="67" t="s">
        <v>75</v>
      </c>
      <c r="Y4" s="111" t="s">
        <v>45</v>
      </c>
      <c r="Z4" s="67" t="s">
        <v>76</v>
      </c>
      <c r="AA4" s="111" t="s">
        <v>47</v>
      </c>
      <c r="AB4" s="67" t="s">
        <v>77</v>
      </c>
      <c r="AC4" s="109" t="s">
        <v>78</v>
      </c>
      <c r="AD4" s="109" t="s">
        <v>37</v>
      </c>
      <c r="AE4" s="109"/>
      <c r="AF4" s="68" t="s">
        <v>79</v>
      </c>
      <c r="AG4" s="89" t="s">
        <v>35</v>
      </c>
      <c r="AH4" s="108" t="s">
        <v>46</v>
      </c>
      <c r="AI4" s="108"/>
      <c r="AJ4" s="108"/>
    </row>
    <row r="5" spans="2:36" ht="30" x14ac:dyDescent="0.25">
      <c r="B5" s="19" t="s">
        <v>80</v>
      </c>
      <c r="C5" s="113"/>
      <c r="D5" s="76">
        <v>0.3</v>
      </c>
      <c r="E5" s="112"/>
      <c r="F5" s="76">
        <v>0.2</v>
      </c>
      <c r="G5" s="112"/>
      <c r="H5" s="76">
        <v>0.2</v>
      </c>
      <c r="I5" s="111"/>
      <c r="J5" s="76">
        <v>0.3</v>
      </c>
      <c r="K5" s="111"/>
      <c r="L5" s="76">
        <v>0.3</v>
      </c>
      <c r="M5" s="111"/>
      <c r="N5" s="76">
        <v>0.3</v>
      </c>
      <c r="O5" s="111"/>
      <c r="P5" s="76">
        <v>0.3</v>
      </c>
      <c r="Q5" s="111"/>
      <c r="R5" s="76">
        <v>0.3</v>
      </c>
      <c r="S5" s="111"/>
      <c r="T5" s="76">
        <v>0.3</v>
      </c>
      <c r="U5" s="111"/>
      <c r="V5" s="76">
        <v>0.3</v>
      </c>
      <c r="W5" s="111"/>
      <c r="X5" s="76">
        <v>0.3</v>
      </c>
      <c r="Y5" s="111"/>
      <c r="Z5" s="76">
        <v>0.3</v>
      </c>
      <c r="AA5" s="111"/>
      <c r="AB5" s="76">
        <v>0.3</v>
      </c>
      <c r="AC5" s="109"/>
      <c r="AD5" s="109"/>
      <c r="AE5" s="109"/>
      <c r="AG5" s="72" t="s">
        <v>84</v>
      </c>
      <c r="AH5" s="68" t="s">
        <v>81</v>
      </c>
      <c r="AI5" s="68" t="s">
        <v>82</v>
      </c>
      <c r="AJ5" s="90" t="s">
        <v>53</v>
      </c>
    </row>
    <row r="6" spans="2:36" ht="14.25" customHeight="1" x14ac:dyDescent="0.2">
      <c r="B6" s="15">
        <v>44927</v>
      </c>
      <c r="C6" s="83">
        <v>46.323300086852797</v>
      </c>
      <c r="D6" s="84">
        <f>C6*0.7</f>
        <v>32.426310060796958</v>
      </c>
      <c r="E6" s="77">
        <v>308.19837874284713</v>
      </c>
      <c r="F6" s="77" t="s">
        <v>83</v>
      </c>
      <c r="G6" s="77">
        <v>159.32151806096056</v>
      </c>
      <c r="H6" s="77" t="s">
        <v>83</v>
      </c>
      <c r="I6" s="78">
        <v>1.2283772867169449</v>
      </c>
      <c r="J6" s="78" t="s">
        <v>83</v>
      </c>
      <c r="K6" s="78">
        <v>2.3838806134657591</v>
      </c>
      <c r="L6" s="78" t="s">
        <v>83</v>
      </c>
      <c r="M6" s="78">
        <v>0.79374949226417579</v>
      </c>
      <c r="N6" s="78" t="s">
        <v>83</v>
      </c>
      <c r="O6" s="78">
        <v>1.2499901432406626</v>
      </c>
      <c r="P6" s="78" t="s">
        <v>83</v>
      </c>
      <c r="Q6" s="78">
        <v>1.5555548688953722</v>
      </c>
      <c r="R6" s="78" t="s">
        <v>83</v>
      </c>
      <c r="S6" s="78">
        <v>2.8730792593686041</v>
      </c>
      <c r="T6" s="78" t="s">
        <v>83</v>
      </c>
      <c r="U6" s="78">
        <v>4.2388048106047957</v>
      </c>
      <c r="V6" s="78" t="s">
        <v>83</v>
      </c>
      <c r="W6" s="78">
        <v>5.0867716674155634</v>
      </c>
      <c r="X6" s="78" t="s">
        <v>83</v>
      </c>
      <c r="Y6" s="78">
        <v>1.5435121400357816</v>
      </c>
      <c r="Z6" s="78" t="s">
        <v>83</v>
      </c>
      <c r="AA6" s="78">
        <v>0.42835175561519095</v>
      </c>
      <c r="AB6" s="78" t="s">
        <v>83</v>
      </c>
      <c r="AC6" s="74">
        <v>40</v>
      </c>
      <c r="AD6" s="74">
        <v>10</v>
      </c>
      <c r="AE6" s="74">
        <v>15</v>
      </c>
      <c r="AF6" s="74">
        <v>500</v>
      </c>
      <c r="AG6" s="31">
        <v>44927</v>
      </c>
      <c r="AH6" s="92">
        <v>24.762902749999999</v>
      </c>
      <c r="AI6" s="93"/>
      <c r="AJ6" s="73">
        <v>25</v>
      </c>
    </row>
    <row r="7" spans="2:36" x14ac:dyDescent="0.2">
      <c r="B7" s="15">
        <f>B6+1</f>
        <v>44928</v>
      </c>
      <c r="C7" s="83">
        <v>40.128872460036071</v>
      </c>
      <c r="D7" s="84">
        <f t="shared" ref="D7:D75" si="0">C7*0.7</f>
        <v>28.090210722025247</v>
      </c>
      <c r="E7" s="77">
        <v>350.44455086101067</v>
      </c>
      <c r="F7" s="77" t="s">
        <v>83</v>
      </c>
      <c r="G7" s="77">
        <v>160.75036948566893</v>
      </c>
      <c r="H7" s="77" t="s">
        <v>83</v>
      </c>
      <c r="I7" s="78">
        <v>0.96103515899762559</v>
      </c>
      <c r="J7" s="78" t="s">
        <v>83</v>
      </c>
      <c r="K7" s="78">
        <v>1.9975847726700016</v>
      </c>
      <c r="L7" s="78" t="s">
        <v>83</v>
      </c>
      <c r="M7" s="78">
        <v>0.97082057475607142</v>
      </c>
      <c r="N7" s="78" t="s">
        <v>83</v>
      </c>
      <c r="O7" s="78">
        <v>1.9598162670765316</v>
      </c>
      <c r="P7" s="78" t="s">
        <v>83</v>
      </c>
      <c r="Q7" s="78">
        <v>2.1667455133834372</v>
      </c>
      <c r="R7" s="78" t="s">
        <v>83</v>
      </c>
      <c r="S7" s="78">
        <v>3.5886363957298766</v>
      </c>
      <c r="T7" s="78" t="s">
        <v>83</v>
      </c>
      <c r="U7" s="78">
        <v>6.6744646174152065</v>
      </c>
      <c r="V7" s="78" t="s">
        <v>83</v>
      </c>
      <c r="W7" s="78">
        <v>6.7819630935142587</v>
      </c>
      <c r="X7" s="78" t="s">
        <v>83</v>
      </c>
      <c r="Y7" s="78">
        <v>1.8629016000196086</v>
      </c>
      <c r="Z7" s="78" t="s">
        <v>83</v>
      </c>
      <c r="AA7" s="78">
        <v>0.14731259132417451</v>
      </c>
      <c r="AB7" s="78" t="s">
        <v>83</v>
      </c>
      <c r="AC7" s="74">
        <v>40</v>
      </c>
      <c r="AD7" s="74">
        <v>10</v>
      </c>
      <c r="AE7" s="74">
        <v>15</v>
      </c>
      <c r="AF7" s="74">
        <v>500</v>
      </c>
      <c r="AG7" s="31">
        <v>44934</v>
      </c>
      <c r="AH7" s="92">
        <v>26.459024169999999</v>
      </c>
      <c r="AI7" s="93">
        <v>18.52131692</v>
      </c>
      <c r="AJ7" s="73">
        <v>25</v>
      </c>
    </row>
    <row r="8" spans="2:36" x14ac:dyDescent="0.2">
      <c r="B8" s="15">
        <f>B7+1</f>
        <v>44929</v>
      </c>
      <c r="C8" s="83">
        <v>39.486160084535598</v>
      </c>
      <c r="D8" s="84"/>
      <c r="E8" s="77">
        <v>352.22953754186568</v>
      </c>
      <c r="F8" s="77" t="s">
        <v>83</v>
      </c>
      <c r="G8" s="77">
        <v>149.31954074901134</v>
      </c>
      <c r="H8" s="77" t="s">
        <v>83</v>
      </c>
      <c r="I8" s="78">
        <v>0.94428052599887369</v>
      </c>
      <c r="J8" s="78" t="s">
        <v>83</v>
      </c>
      <c r="K8" s="78">
        <v>1.7547340209565812</v>
      </c>
      <c r="L8" s="78" t="s">
        <v>83</v>
      </c>
      <c r="M8" s="78">
        <v>0.71774519344381082</v>
      </c>
      <c r="N8" s="78" t="s">
        <v>83</v>
      </c>
      <c r="O8" s="78">
        <v>2.251394375619006</v>
      </c>
      <c r="P8" s="78" t="s">
        <v>83</v>
      </c>
      <c r="Q8" s="78">
        <v>2.1565865080905207</v>
      </c>
      <c r="R8" s="78" t="s">
        <v>83</v>
      </c>
      <c r="S8" s="78">
        <v>3.916578904448953</v>
      </c>
      <c r="T8" s="78" t="s">
        <v>83</v>
      </c>
      <c r="U8" s="78">
        <v>8.3047919198084141</v>
      </c>
      <c r="V8" s="78" t="s">
        <v>83</v>
      </c>
      <c r="W8" s="78">
        <v>7.8690822341714277</v>
      </c>
      <c r="X8" s="78" t="s">
        <v>83</v>
      </c>
      <c r="Y8" s="78">
        <v>1.8685770980972169</v>
      </c>
      <c r="Z8" s="78" t="s">
        <v>83</v>
      </c>
      <c r="AA8" s="78">
        <v>9.5951928959003466E-2</v>
      </c>
      <c r="AB8" s="78" t="s">
        <v>83</v>
      </c>
      <c r="AC8" s="74">
        <v>40</v>
      </c>
      <c r="AD8" s="74">
        <v>10</v>
      </c>
      <c r="AE8" s="74">
        <v>15</v>
      </c>
      <c r="AF8" s="74">
        <v>500</v>
      </c>
      <c r="AG8" s="31">
        <v>44941</v>
      </c>
      <c r="AH8" s="92">
        <v>30.483450099999999</v>
      </c>
      <c r="AI8" s="93">
        <v>21.33841507</v>
      </c>
      <c r="AJ8" s="73">
        <v>25</v>
      </c>
    </row>
    <row r="9" spans="2:36" x14ac:dyDescent="0.2">
      <c r="B9" s="15">
        <f t="shared" ref="B9:B72" si="1">B8+1</f>
        <v>44930</v>
      </c>
      <c r="C9" s="83">
        <v>12.566643463706059</v>
      </c>
      <c r="D9" s="84"/>
      <c r="E9" s="77">
        <v>113.93773060976854</v>
      </c>
      <c r="F9" s="77" t="s">
        <v>83</v>
      </c>
      <c r="G9" s="77">
        <v>51.01250230896391</v>
      </c>
      <c r="H9" s="77" t="s">
        <v>83</v>
      </c>
      <c r="I9" s="78">
        <v>0.50970086921219748</v>
      </c>
      <c r="J9" s="78" t="s">
        <v>83</v>
      </c>
      <c r="K9" s="78">
        <v>1.8507322669581923</v>
      </c>
      <c r="L9" s="78" t="s">
        <v>83</v>
      </c>
      <c r="M9" s="78">
        <v>0.70960865758838299</v>
      </c>
      <c r="N9" s="78" t="s">
        <v>83</v>
      </c>
      <c r="O9" s="78">
        <v>1.7317977790600063</v>
      </c>
      <c r="P9" s="78" t="s">
        <v>83</v>
      </c>
      <c r="Q9" s="78">
        <v>1.549174272513262</v>
      </c>
      <c r="R9" s="78" t="s">
        <v>83</v>
      </c>
      <c r="S9" s="78">
        <v>2.9383391775070624</v>
      </c>
      <c r="T9" s="78" t="s">
        <v>83</v>
      </c>
      <c r="U9" s="78">
        <v>4.5517020377354234</v>
      </c>
      <c r="V9" s="78" t="s">
        <v>83</v>
      </c>
      <c r="W9" s="78">
        <v>5.4521575843540138</v>
      </c>
      <c r="X9" s="78" t="s">
        <v>83</v>
      </c>
      <c r="Y9" s="78">
        <v>1.5826326883153772</v>
      </c>
      <c r="Z9" s="78" t="s">
        <v>83</v>
      </c>
      <c r="AA9" s="78">
        <v>0.2110764118473564</v>
      </c>
      <c r="AB9" s="78" t="s">
        <v>83</v>
      </c>
      <c r="AC9" s="74">
        <v>40</v>
      </c>
      <c r="AD9" s="74">
        <v>10</v>
      </c>
      <c r="AE9" s="74">
        <v>15</v>
      </c>
      <c r="AF9" s="74">
        <v>500</v>
      </c>
      <c r="AG9" s="31">
        <v>44948</v>
      </c>
      <c r="AH9" s="92">
        <v>34.472684430000001</v>
      </c>
      <c r="AI9" s="93">
        <v>24.130879100000001</v>
      </c>
      <c r="AJ9" s="73">
        <v>25</v>
      </c>
    </row>
    <row r="10" spans="2:36" x14ac:dyDescent="0.2">
      <c r="B10" s="15">
        <f t="shared" si="1"/>
        <v>44931</v>
      </c>
      <c r="C10" s="83">
        <v>21.821669121668084</v>
      </c>
      <c r="D10" s="84"/>
      <c r="E10" s="77">
        <v>410.46518804875609</v>
      </c>
      <c r="F10" s="77" t="s">
        <v>83</v>
      </c>
      <c r="G10" s="77">
        <v>125.16950084153837</v>
      </c>
      <c r="H10" s="77" t="s">
        <v>83</v>
      </c>
      <c r="I10" s="78">
        <v>0.83236070680689944</v>
      </c>
      <c r="J10" s="78" t="s">
        <v>83</v>
      </c>
      <c r="K10" s="78">
        <v>1.3347403792078329</v>
      </c>
      <c r="L10" s="78" t="s">
        <v>83</v>
      </c>
      <c r="M10" s="78">
        <v>0.6953704480267765</v>
      </c>
      <c r="N10" s="78" t="s">
        <v>83</v>
      </c>
      <c r="O10" s="78">
        <v>2.0256079534737874</v>
      </c>
      <c r="P10" s="78" t="s">
        <v>83</v>
      </c>
      <c r="Q10" s="78">
        <v>1.3092792183505466</v>
      </c>
      <c r="R10" s="78" t="s">
        <v>83</v>
      </c>
      <c r="S10" s="78">
        <v>2.0902252354332509</v>
      </c>
      <c r="T10" s="78" t="s">
        <v>83</v>
      </c>
      <c r="U10" s="78">
        <v>2.2323165829973068</v>
      </c>
      <c r="V10" s="78" t="s">
        <v>83</v>
      </c>
      <c r="W10" s="78">
        <v>3.2087695545412003</v>
      </c>
      <c r="X10" s="78" t="s">
        <v>83</v>
      </c>
      <c r="Y10" s="78">
        <v>1.4607339557996593</v>
      </c>
      <c r="Z10" s="78" t="s">
        <v>83</v>
      </c>
      <c r="AA10" s="78">
        <v>0.25621293632759312</v>
      </c>
      <c r="AB10" s="78" t="s">
        <v>83</v>
      </c>
      <c r="AC10" s="74">
        <v>40</v>
      </c>
      <c r="AD10" s="74">
        <v>10</v>
      </c>
      <c r="AE10" s="74">
        <v>15</v>
      </c>
      <c r="AF10" s="74">
        <v>500</v>
      </c>
      <c r="AG10" s="31">
        <v>44955</v>
      </c>
      <c r="AH10" s="92">
        <v>33.851115610000001</v>
      </c>
      <c r="AI10" s="93">
        <v>23.695780930000002</v>
      </c>
      <c r="AJ10" s="73">
        <v>25</v>
      </c>
    </row>
    <row r="11" spans="2:36" s="14" customFormat="1" x14ac:dyDescent="0.2">
      <c r="B11" s="15">
        <f t="shared" si="1"/>
        <v>44932</v>
      </c>
      <c r="C11" s="83">
        <v>26.901082475878717</v>
      </c>
      <c r="D11" s="84"/>
      <c r="E11" s="77">
        <v>417.4448993638282</v>
      </c>
      <c r="F11" s="77" t="s">
        <v>83</v>
      </c>
      <c r="G11" s="77">
        <v>148.82845867190014</v>
      </c>
      <c r="H11" s="77" t="s">
        <v>83</v>
      </c>
      <c r="I11" s="78">
        <v>0.82248901797026708</v>
      </c>
      <c r="J11" s="78" t="s">
        <v>83</v>
      </c>
      <c r="K11" s="78">
        <v>1.1980523314817211</v>
      </c>
      <c r="L11" s="78" t="s">
        <v>83</v>
      </c>
      <c r="M11" s="78">
        <v>0.53453803237170283</v>
      </c>
      <c r="N11" s="78" t="s">
        <v>83</v>
      </c>
      <c r="O11" s="78">
        <v>2.4153995912575192</v>
      </c>
      <c r="P11" s="78" t="s">
        <v>83</v>
      </c>
      <c r="Q11" s="78">
        <v>2.2850273889142576</v>
      </c>
      <c r="R11" s="78" t="s">
        <v>83</v>
      </c>
      <c r="S11" s="78">
        <v>3.6708318800109905</v>
      </c>
      <c r="T11" s="78" t="s">
        <v>83</v>
      </c>
      <c r="U11" s="78">
        <v>4.3794808547815043</v>
      </c>
      <c r="V11" s="78" t="s">
        <v>83</v>
      </c>
      <c r="W11" s="78">
        <v>5.570826393475607</v>
      </c>
      <c r="X11" s="78" t="s">
        <v>83</v>
      </c>
      <c r="Y11" s="78">
        <v>1.8044902397730913</v>
      </c>
      <c r="Z11" s="78" t="s">
        <v>83</v>
      </c>
      <c r="AA11" s="78">
        <v>0.33159581744012545</v>
      </c>
      <c r="AB11" s="78" t="s">
        <v>83</v>
      </c>
      <c r="AC11" s="74">
        <v>40</v>
      </c>
      <c r="AD11" s="74">
        <v>10</v>
      </c>
      <c r="AE11" s="74">
        <v>15</v>
      </c>
      <c r="AF11" s="74">
        <v>500</v>
      </c>
      <c r="AG11" s="31">
        <v>44962</v>
      </c>
      <c r="AH11" s="92">
        <v>32.316289079999997</v>
      </c>
      <c r="AI11" s="93">
        <v>22.621402360000001</v>
      </c>
      <c r="AJ11" s="73">
        <v>25</v>
      </c>
    </row>
    <row r="12" spans="2:36" x14ac:dyDescent="0.2">
      <c r="B12" s="15">
        <f t="shared" si="1"/>
        <v>44933</v>
      </c>
      <c r="C12" s="83">
        <v>31.292712008271742</v>
      </c>
      <c r="D12" s="84"/>
      <c r="E12" s="77">
        <v>404.89353715330861</v>
      </c>
      <c r="F12" s="77" t="s">
        <v>83</v>
      </c>
      <c r="G12" s="77">
        <v>157.98638936108188</v>
      </c>
      <c r="H12" s="77" t="s">
        <v>83</v>
      </c>
      <c r="I12" s="78">
        <v>0.94279806919797249</v>
      </c>
      <c r="J12" s="78" t="s">
        <v>83</v>
      </c>
      <c r="K12" s="78">
        <v>1.401082990441689</v>
      </c>
      <c r="L12" s="78" t="s">
        <v>83</v>
      </c>
      <c r="M12" s="78">
        <v>0.63979211953967663</v>
      </c>
      <c r="N12" s="78" t="s">
        <v>83</v>
      </c>
      <c r="O12" s="78">
        <v>2.9670033727639384</v>
      </c>
      <c r="P12" s="78" t="s">
        <v>83</v>
      </c>
      <c r="Q12" s="78">
        <v>2.5044272206817815</v>
      </c>
      <c r="R12" s="78" t="s">
        <v>83</v>
      </c>
      <c r="S12" s="78">
        <v>4.2329122342284844</v>
      </c>
      <c r="T12" s="78" t="s">
        <v>83</v>
      </c>
      <c r="U12" s="78">
        <v>4.3923068205996225</v>
      </c>
      <c r="V12" s="78" t="s">
        <v>83</v>
      </c>
      <c r="W12" s="78">
        <v>6.7734386294605198</v>
      </c>
      <c r="X12" s="78" t="s">
        <v>83</v>
      </c>
      <c r="Y12" s="78">
        <v>2.2668137878608405</v>
      </c>
      <c r="Z12" s="78" t="s">
        <v>83</v>
      </c>
      <c r="AA12" s="78">
        <v>0.41511370847399071</v>
      </c>
      <c r="AB12" s="78" t="s">
        <v>83</v>
      </c>
      <c r="AC12" s="74">
        <v>40</v>
      </c>
      <c r="AD12" s="74">
        <v>10</v>
      </c>
      <c r="AE12" s="74">
        <v>15</v>
      </c>
      <c r="AF12" s="74">
        <v>500</v>
      </c>
      <c r="AG12" s="31">
        <v>44969</v>
      </c>
      <c r="AH12" s="92">
        <v>25.259525549999999</v>
      </c>
      <c r="AI12" s="93">
        <v>17.681667879999999</v>
      </c>
      <c r="AJ12" s="73">
        <v>25</v>
      </c>
    </row>
    <row r="13" spans="2:36" ht="14.1" customHeight="1" x14ac:dyDescent="0.2">
      <c r="B13" s="15">
        <f t="shared" si="1"/>
        <v>44934</v>
      </c>
      <c r="C13" s="83">
        <v>42.203635374341076</v>
      </c>
      <c r="D13" s="84">
        <f t="shared" si="0"/>
        <v>29.542544762038752</v>
      </c>
      <c r="E13" s="77">
        <v>423.85403601811839</v>
      </c>
      <c r="F13" s="77" t="s">
        <v>83</v>
      </c>
      <c r="G13" s="77">
        <v>158.67149234559778</v>
      </c>
      <c r="H13" s="77" t="s">
        <v>83</v>
      </c>
      <c r="I13" s="78">
        <v>1.0928546276282787</v>
      </c>
      <c r="J13" s="78" t="s">
        <v>83</v>
      </c>
      <c r="K13" s="78">
        <v>2.1674141803614893</v>
      </c>
      <c r="L13" s="78" t="s">
        <v>83</v>
      </c>
      <c r="M13" s="78">
        <v>0.71509039558139731</v>
      </c>
      <c r="N13" s="78" t="s">
        <v>83</v>
      </c>
      <c r="O13" s="78">
        <v>2.7355593187939191</v>
      </c>
      <c r="P13" s="78" t="s">
        <v>83</v>
      </c>
      <c r="Q13" s="78">
        <v>3.3322179574827797</v>
      </c>
      <c r="R13" s="78" t="s">
        <v>83</v>
      </c>
      <c r="S13" s="78">
        <v>5.693659909259396</v>
      </c>
      <c r="T13" s="78" t="s">
        <v>83</v>
      </c>
      <c r="U13" s="78">
        <v>7.1336341931188469</v>
      </c>
      <c r="V13" s="78" t="s">
        <v>83</v>
      </c>
      <c r="W13" s="78">
        <v>8.1967670453189978</v>
      </c>
      <c r="X13" s="78" t="s">
        <v>83</v>
      </c>
      <c r="Y13" s="78">
        <v>2.3600671330181608</v>
      </c>
      <c r="Z13" s="78" t="s">
        <v>83</v>
      </c>
      <c r="AA13" s="78">
        <v>0.49043693556020468</v>
      </c>
      <c r="AB13" s="78" t="s">
        <v>83</v>
      </c>
      <c r="AC13" s="74">
        <v>40</v>
      </c>
      <c r="AD13" s="74">
        <v>10</v>
      </c>
      <c r="AE13" s="74">
        <v>15</v>
      </c>
      <c r="AF13" s="74">
        <v>500</v>
      </c>
      <c r="AG13" s="31">
        <v>44976</v>
      </c>
      <c r="AH13" s="92">
        <v>26.31991858</v>
      </c>
      <c r="AI13" s="93">
        <v>18.423943009999999</v>
      </c>
      <c r="AJ13" s="73">
        <v>25</v>
      </c>
    </row>
    <row r="14" spans="2:36" x14ac:dyDescent="0.2">
      <c r="B14" s="15">
        <f t="shared" si="1"/>
        <v>44935</v>
      </c>
      <c r="C14" s="83">
        <v>37.84399314317232</v>
      </c>
      <c r="D14" s="84"/>
      <c r="E14" s="77">
        <v>401.91813537779029</v>
      </c>
      <c r="F14" s="77" t="s">
        <v>83</v>
      </c>
      <c r="G14" s="77">
        <v>155.30979278501047</v>
      </c>
      <c r="H14" s="77" t="s">
        <v>83</v>
      </c>
      <c r="I14" s="78">
        <v>1.0501826953708064</v>
      </c>
      <c r="J14" s="78" t="s">
        <v>83</v>
      </c>
      <c r="K14" s="78">
        <v>1.5099404823182612</v>
      </c>
      <c r="L14" s="78" t="s">
        <v>83</v>
      </c>
      <c r="M14" s="78">
        <v>0.61390601229951547</v>
      </c>
      <c r="N14" s="78" t="s">
        <v>83</v>
      </c>
      <c r="O14" s="78">
        <v>2.9075908647142548</v>
      </c>
      <c r="P14" s="78" t="s">
        <v>83</v>
      </c>
      <c r="Q14" s="78">
        <v>2.8732634167794662</v>
      </c>
      <c r="R14" s="78" t="s">
        <v>83</v>
      </c>
      <c r="S14" s="78">
        <v>4.7214844592661107</v>
      </c>
      <c r="T14" s="78" t="s">
        <v>83</v>
      </c>
      <c r="U14" s="78">
        <v>5.8106061972123504</v>
      </c>
      <c r="V14" s="78" t="s">
        <v>83</v>
      </c>
      <c r="W14" s="78">
        <v>6.8953982827902349</v>
      </c>
      <c r="X14" s="78" t="s">
        <v>83</v>
      </c>
      <c r="Y14" s="78">
        <v>2.4635536411969046</v>
      </c>
      <c r="Z14" s="78" t="s">
        <v>83</v>
      </c>
      <c r="AA14" s="78">
        <v>0.53008618988680589</v>
      </c>
      <c r="AB14" s="78" t="s">
        <v>83</v>
      </c>
      <c r="AC14" s="74">
        <v>40</v>
      </c>
      <c r="AD14" s="74">
        <v>10</v>
      </c>
      <c r="AE14" s="74">
        <v>15</v>
      </c>
      <c r="AF14" s="74">
        <v>500</v>
      </c>
      <c r="AG14" s="31">
        <v>44983</v>
      </c>
      <c r="AH14" s="92">
        <v>25.829766429999999</v>
      </c>
      <c r="AI14" s="93">
        <v>18.0808365</v>
      </c>
      <c r="AJ14" s="73">
        <v>25</v>
      </c>
    </row>
    <row r="15" spans="2:36" x14ac:dyDescent="0.2">
      <c r="B15" s="15">
        <f t="shared" si="1"/>
        <v>44936</v>
      </c>
      <c r="C15" s="83">
        <v>34.052946867290551</v>
      </c>
      <c r="D15" s="84"/>
      <c r="E15" s="77">
        <v>401.82328505372499</v>
      </c>
      <c r="F15" s="77" t="s">
        <v>83</v>
      </c>
      <c r="G15" s="77">
        <v>143.84278329801376</v>
      </c>
      <c r="H15" s="77" t="s">
        <v>83</v>
      </c>
      <c r="I15" s="78">
        <v>1.2349221869060383</v>
      </c>
      <c r="J15" s="78" t="s">
        <v>83</v>
      </c>
      <c r="K15" s="78">
        <v>1.5102332434333157</v>
      </c>
      <c r="L15" s="78" t="s">
        <v>83</v>
      </c>
      <c r="M15" s="78">
        <v>0.54258895305139487</v>
      </c>
      <c r="N15" s="78" t="s">
        <v>83</v>
      </c>
      <c r="O15" s="78">
        <v>2.5867279715140219</v>
      </c>
      <c r="P15" s="78" t="s">
        <v>83</v>
      </c>
      <c r="Q15" s="78">
        <v>2.5487431342278546</v>
      </c>
      <c r="R15" s="78" t="s">
        <v>83</v>
      </c>
      <c r="S15" s="78">
        <v>4.5171687427609566</v>
      </c>
      <c r="T15" s="78" t="s">
        <v>83</v>
      </c>
      <c r="U15" s="78">
        <v>6.7385442664463531</v>
      </c>
      <c r="V15" s="78" t="s">
        <v>83</v>
      </c>
      <c r="W15" s="78">
        <v>6.3767329665670625</v>
      </c>
      <c r="X15" s="78" t="s">
        <v>83</v>
      </c>
      <c r="Y15" s="78">
        <v>2.0780375215664288</v>
      </c>
      <c r="Z15" s="78" t="s">
        <v>83</v>
      </c>
      <c r="AA15" s="78">
        <v>0.34416113295311895</v>
      </c>
      <c r="AB15" s="78" t="s">
        <v>83</v>
      </c>
      <c r="AC15" s="74">
        <v>40</v>
      </c>
      <c r="AD15" s="74">
        <v>10</v>
      </c>
      <c r="AE15" s="74">
        <v>15</v>
      </c>
      <c r="AF15" s="74">
        <v>500</v>
      </c>
      <c r="AG15" s="31">
        <v>44990</v>
      </c>
      <c r="AH15" s="92">
        <v>26.652861869999999</v>
      </c>
      <c r="AI15" s="93">
        <v>18.65700331</v>
      </c>
      <c r="AJ15" s="73">
        <v>25</v>
      </c>
    </row>
    <row r="16" spans="2:36" x14ac:dyDescent="0.2">
      <c r="B16" s="15">
        <f t="shared" si="1"/>
        <v>44937</v>
      </c>
      <c r="C16" s="83">
        <v>29.281187006893695</v>
      </c>
      <c r="D16" s="84"/>
      <c r="E16" s="77">
        <v>371.22584052058772</v>
      </c>
      <c r="F16" s="77" t="s">
        <v>83</v>
      </c>
      <c r="G16" s="77">
        <v>129.81860166392929</v>
      </c>
      <c r="H16" s="77" t="s">
        <v>83</v>
      </c>
      <c r="I16" s="78">
        <v>1.36621137814224</v>
      </c>
      <c r="J16" s="78" t="s">
        <v>83</v>
      </c>
      <c r="K16" s="78">
        <v>1.5334376363194702</v>
      </c>
      <c r="L16" s="78" t="s">
        <v>83</v>
      </c>
      <c r="M16" s="78">
        <v>0.52926897081131019</v>
      </c>
      <c r="N16" s="78" t="s">
        <v>83</v>
      </c>
      <c r="O16" s="78">
        <v>2.6071460048634161</v>
      </c>
      <c r="P16" s="78" t="s">
        <v>83</v>
      </c>
      <c r="Q16" s="78">
        <v>3.500292482087481</v>
      </c>
      <c r="R16" s="78" t="s">
        <v>83</v>
      </c>
      <c r="S16" s="78">
        <v>4.0787367970958268</v>
      </c>
      <c r="T16" s="78" t="s">
        <v>83</v>
      </c>
      <c r="U16" s="78">
        <v>5.5649358912168969</v>
      </c>
      <c r="V16" s="78" t="s">
        <v>83</v>
      </c>
      <c r="W16" s="78">
        <v>5.0920886241760668</v>
      </c>
      <c r="X16" s="78" t="s">
        <v>83</v>
      </c>
      <c r="Y16" s="78">
        <v>1.9247651780805251</v>
      </c>
      <c r="Z16" s="78" t="s">
        <v>83</v>
      </c>
      <c r="AA16" s="78">
        <v>0.25162426875126759</v>
      </c>
      <c r="AB16" s="78" t="s">
        <v>83</v>
      </c>
      <c r="AC16" s="74">
        <v>40</v>
      </c>
      <c r="AD16" s="74">
        <v>10</v>
      </c>
      <c r="AE16" s="74">
        <v>15</v>
      </c>
      <c r="AF16" s="74">
        <v>500</v>
      </c>
      <c r="AG16" s="31">
        <v>44997</v>
      </c>
      <c r="AH16" s="92">
        <v>22.309767950000001</v>
      </c>
      <c r="AI16" s="93"/>
      <c r="AJ16" s="73">
        <v>25</v>
      </c>
    </row>
    <row r="17" spans="2:36" x14ac:dyDescent="0.2">
      <c r="B17" s="15">
        <f t="shared" si="1"/>
        <v>44938</v>
      </c>
      <c r="C17" s="83">
        <v>7.8311954697530144</v>
      </c>
      <c r="D17" s="84"/>
      <c r="E17" s="77">
        <v>205.42703049184138</v>
      </c>
      <c r="F17" s="77" t="s">
        <v>83</v>
      </c>
      <c r="G17" s="77">
        <v>73.47983017365371</v>
      </c>
      <c r="H17" s="77" t="s">
        <v>83</v>
      </c>
      <c r="I17" s="78">
        <v>0.7336225193632282</v>
      </c>
      <c r="J17" s="78" t="s">
        <v>83</v>
      </c>
      <c r="K17" s="78">
        <v>1.6693159549163357</v>
      </c>
      <c r="L17" s="78" t="s">
        <v>83</v>
      </c>
      <c r="M17" s="78">
        <v>0.62294564395019292</v>
      </c>
      <c r="N17" s="78" t="s">
        <v>83</v>
      </c>
      <c r="O17" s="78">
        <v>1.3377849977835692</v>
      </c>
      <c r="P17" s="78" t="s">
        <v>83</v>
      </c>
      <c r="Q17" s="78">
        <v>1.5891710792582137</v>
      </c>
      <c r="R17" s="78" t="s">
        <v>83</v>
      </c>
      <c r="S17" s="78">
        <v>1.8330607461661446</v>
      </c>
      <c r="T17" s="78" t="s">
        <v>83</v>
      </c>
      <c r="U17" s="78">
        <v>2.8732760831376551</v>
      </c>
      <c r="V17" s="78" t="s">
        <v>83</v>
      </c>
      <c r="W17" s="78">
        <v>3.5058775407716638</v>
      </c>
      <c r="X17" s="78" t="s">
        <v>83</v>
      </c>
      <c r="Y17" s="78">
        <v>1.5875467542773971</v>
      </c>
      <c r="Z17" s="78" t="s">
        <v>83</v>
      </c>
      <c r="AA17" s="78">
        <v>0.59786117228593649</v>
      </c>
      <c r="AB17" s="78" t="s">
        <v>83</v>
      </c>
      <c r="AC17" s="74">
        <v>40</v>
      </c>
      <c r="AD17" s="74">
        <v>10</v>
      </c>
      <c r="AE17" s="74">
        <v>15</v>
      </c>
      <c r="AF17" s="74">
        <v>500</v>
      </c>
      <c r="AG17" s="31">
        <v>45004</v>
      </c>
      <c r="AH17" s="92">
        <v>22.094693419999999</v>
      </c>
      <c r="AI17" s="93"/>
      <c r="AJ17" s="73">
        <v>25</v>
      </c>
    </row>
    <row r="18" spans="2:36" x14ac:dyDescent="0.2">
      <c r="B18" s="15">
        <f t="shared" si="1"/>
        <v>44939</v>
      </c>
      <c r="C18" s="83">
        <v>23.063845769685067</v>
      </c>
      <c r="D18" s="84"/>
      <c r="E18" s="77">
        <v>307.07751671939548</v>
      </c>
      <c r="F18" s="77" t="s">
        <v>83</v>
      </c>
      <c r="G18" s="77">
        <v>158.19059521555943</v>
      </c>
      <c r="H18" s="77" t="s">
        <v>83</v>
      </c>
      <c r="I18" s="78">
        <v>1.0928576185551908</v>
      </c>
      <c r="J18" s="78" t="s">
        <v>83</v>
      </c>
      <c r="K18" s="78">
        <v>1.2511045168491699</v>
      </c>
      <c r="L18" s="78" t="s">
        <v>83</v>
      </c>
      <c r="M18" s="78">
        <v>0.63874761487393106</v>
      </c>
      <c r="N18" s="78" t="s">
        <v>83</v>
      </c>
      <c r="O18" s="78">
        <v>1.2479561895962197</v>
      </c>
      <c r="P18" s="78" t="s">
        <v>83</v>
      </c>
      <c r="Q18" s="78">
        <v>2.1063740989881143</v>
      </c>
      <c r="R18" s="78" t="s">
        <v>83</v>
      </c>
      <c r="S18" s="78">
        <v>3.5386451884460182</v>
      </c>
      <c r="T18" s="78" t="s">
        <v>83</v>
      </c>
      <c r="U18" s="78">
        <v>3.4162251898584146</v>
      </c>
      <c r="V18" s="78" t="s">
        <v>83</v>
      </c>
      <c r="W18" s="78">
        <v>4.9667945362208092</v>
      </c>
      <c r="X18" s="78" t="s">
        <v>83</v>
      </c>
      <c r="Y18" s="78">
        <v>2.2446618194356032</v>
      </c>
      <c r="Z18" s="78" t="s">
        <v>83</v>
      </c>
      <c r="AA18" s="78">
        <v>0.5209275390717939</v>
      </c>
      <c r="AB18" s="78" t="s">
        <v>83</v>
      </c>
      <c r="AC18" s="74">
        <v>40</v>
      </c>
      <c r="AD18" s="74">
        <v>10</v>
      </c>
      <c r="AE18" s="74">
        <v>15</v>
      </c>
      <c r="AF18" s="74">
        <v>500</v>
      </c>
      <c r="AG18" s="31">
        <v>45011</v>
      </c>
      <c r="AH18" s="92">
        <v>23.89174474</v>
      </c>
      <c r="AI18" s="93"/>
      <c r="AJ18" s="73">
        <v>25</v>
      </c>
    </row>
    <row r="19" spans="2:36" x14ac:dyDescent="0.2">
      <c r="B19" s="15">
        <f t="shared" si="1"/>
        <v>44940</v>
      </c>
      <c r="C19" s="83">
        <v>33.38129742883973</v>
      </c>
      <c r="D19" s="84"/>
      <c r="E19" s="77">
        <v>303.18858858127157</v>
      </c>
      <c r="F19" s="77" t="s">
        <v>83</v>
      </c>
      <c r="G19" s="77">
        <v>170.8066955958673</v>
      </c>
      <c r="H19" s="77" t="s">
        <v>83</v>
      </c>
      <c r="I19" s="78">
        <v>1.3121484286549312</v>
      </c>
      <c r="J19" s="78" t="s">
        <v>83</v>
      </c>
      <c r="K19" s="78">
        <v>1.5614757536499424</v>
      </c>
      <c r="L19" s="78" t="s">
        <v>83</v>
      </c>
      <c r="M19" s="78">
        <v>0.65372995709156156</v>
      </c>
      <c r="N19" s="78" t="s">
        <v>83</v>
      </c>
      <c r="O19" s="78">
        <v>0.95519256497549321</v>
      </c>
      <c r="P19" s="78" t="s">
        <v>83</v>
      </c>
      <c r="Q19" s="78">
        <v>2.3964035999112925</v>
      </c>
      <c r="R19" s="78" t="s">
        <v>83</v>
      </c>
      <c r="S19" s="78">
        <v>4.8989498114432903</v>
      </c>
      <c r="T19" s="78" t="s">
        <v>83</v>
      </c>
      <c r="U19" s="78">
        <v>3.8105981141781502</v>
      </c>
      <c r="V19" s="78" t="s">
        <v>83</v>
      </c>
      <c r="W19" s="78">
        <v>5.5598959039074787</v>
      </c>
      <c r="X19" s="78" t="s">
        <v>83</v>
      </c>
      <c r="Y19" s="78">
        <v>2.0161048734866021</v>
      </c>
      <c r="Z19" s="78" t="s">
        <v>83</v>
      </c>
      <c r="AA19" s="78">
        <v>0.40661405158186081</v>
      </c>
      <c r="AB19" s="78" t="s">
        <v>83</v>
      </c>
      <c r="AC19" s="74">
        <v>40</v>
      </c>
      <c r="AD19" s="74">
        <v>10</v>
      </c>
      <c r="AE19" s="74">
        <v>15</v>
      </c>
      <c r="AF19" s="74">
        <v>500</v>
      </c>
    </row>
    <row r="20" spans="2:36" x14ac:dyDescent="0.2">
      <c r="B20" s="15">
        <f t="shared" si="1"/>
        <v>44941</v>
      </c>
      <c r="C20" s="83">
        <v>34.64337000631533</v>
      </c>
      <c r="D20" s="84"/>
      <c r="E20" s="77">
        <v>252.92503913269792</v>
      </c>
      <c r="F20" s="77" t="s">
        <v>83</v>
      </c>
      <c r="G20" s="77">
        <v>146.47874596168663</v>
      </c>
      <c r="H20" s="77" t="s">
        <v>83</v>
      </c>
      <c r="I20" s="78">
        <v>1.1714062775178431</v>
      </c>
      <c r="J20" s="78" t="s">
        <v>83</v>
      </c>
      <c r="K20" s="78">
        <v>2.4275134906656235</v>
      </c>
      <c r="L20" s="78" t="s">
        <v>83</v>
      </c>
      <c r="M20" s="78">
        <v>0.80475459522213999</v>
      </c>
      <c r="N20" s="78" t="s">
        <v>83</v>
      </c>
      <c r="O20" s="78">
        <v>0.94029963642975667</v>
      </c>
      <c r="P20" s="78" t="s">
        <v>83</v>
      </c>
      <c r="Q20" s="78">
        <v>3.4856385496493614</v>
      </c>
      <c r="R20" s="78" t="s">
        <v>83</v>
      </c>
      <c r="S20" s="78">
        <v>8.5278050596930708</v>
      </c>
      <c r="T20" s="78" t="s">
        <v>83</v>
      </c>
      <c r="U20" s="78">
        <v>4.6664055709247387</v>
      </c>
      <c r="V20" s="78" t="s">
        <v>83</v>
      </c>
      <c r="W20" s="78">
        <v>6.0853550097441973</v>
      </c>
      <c r="X20" s="78" t="s">
        <v>83</v>
      </c>
      <c r="Y20" s="78">
        <v>2.142663594124699</v>
      </c>
      <c r="Z20" s="78" t="s">
        <v>83</v>
      </c>
      <c r="AA20" s="78">
        <v>0.20589635596276681</v>
      </c>
      <c r="AB20" s="78" t="s">
        <v>83</v>
      </c>
      <c r="AC20" s="74">
        <v>40</v>
      </c>
      <c r="AD20" s="74">
        <v>10</v>
      </c>
      <c r="AE20" s="74">
        <v>15</v>
      </c>
      <c r="AF20" s="74">
        <v>500</v>
      </c>
    </row>
    <row r="21" spans="2:36" x14ac:dyDescent="0.2">
      <c r="B21" s="15">
        <f t="shared" si="1"/>
        <v>44942</v>
      </c>
      <c r="C21" s="83">
        <v>46.982412023475312</v>
      </c>
      <c r="D21" s="84">
        <f t="shared" si="0"/>
        <v>32.887688416432717</v>
      </c>
      <c r="E21" s="77">
        <v>264.89349329984645</v>
      </c>
      <c r="F21" s="77" t="s">
        <v>83</v>
      </c>
      <c r="G21" s="77">
        <v>158.32832577569661</v>
      </c>
      <c r="H21" s="77" t="s">
        <v>83</v>
      </c>
      <c r="I21" s="78">
        <v>1.1159884923371062</v>
      </c>
      <c r="J21" s="78" t="s">
        <v>83</v>
      </c>
      <c r="K21" s="78">
        <v>2.1776751673137391</v>
      </c>
      <c r="L21" s="78" t="s">
        <v>83</v>
      </c>
      <c r="M21" s="78">
        <v>0.75326820745278622</v>
      </c>
      <c r="N21" s="78" t="s">
        <v>83</v>
      </c>
      <c r="O21" s="78">
        <v>1.1348618720774466</v>
      </c>
      <c r="P21" s="78" t="s">
        <v>83</v>
      </c>
      <c r="Q21" s="78">
        <v>4.8591785124586195</v>
      </c>
      <c r="R21" s="78" t="s">
        <v>83</v>
      </c>
      <c r="S21" s="78">
        <v>10.735646529888042</v>
      </c>
      <c r="T21" s="78" t="s">
        <v>83</v>
      </c>
      <c r="U21" s="78">
        <v>7.1085944202269147</v>
      </c>
      <c r="V21" s="78" t="s">
        <v>83</v>
      </c>
      <c r="W21" s="78">
        <v>9.0875264004991116</v>
      </c>
      <c r="X21" s="78" t="s">
        <v>83</v>
      </c>
      <c r="Y21" s="78">
        <v>1.268120986896325</v>
      </c>
      <c r="Z21" s="78" t="s">
        <v>83</v>
      </c>
      <c r="AA21" s="78">
        <v>5.3082642332341036E-2</v>
      </c>
      <c r="AB21" s="78" t="s">
        <v>83</v>
      </c>
      <c r="AC21" s="74">
        <v>40</v>
      </c>
      <c r="AD21" s="74">
        <v>10</v>
      </c>
      <c r="AE21" s="74">
        <v>15</v>
      </c>
      <c r="AF21" s="74">
        <v>500</v>
      </c>
    </row>
    <row r="22" spans="2:36" x14ac:dyDescent="0.2">
      <c r="B22" s="15">
        <f t="shared" si="1"/>
        <v>44943</v>
      </c>
      <c r="C22" s="83">
        <v>54.022735090905755</v>
      </c>
      <c r="D22" s="84">
        <f t="shared" si="0"/>
        <v>37.815914563634024</v>
      </c>
      <c r="E22" s="77">
        <v>242.01472779353026</v>
      </c>
      <c r="F22" s="77" t="s">
        <v>83</v>
      </c>
      <c r="G22" s="77">
        <v>143.29017814864426</v>
      </c>
      <c r="H22" s="77" t="s">
        <v>83</v>
      </c>
      <c r="I22" s="78">
        <v>1.163943901161274</v>
      </c>
      <c r="J22" s="78" t="s">
        <v>83</v>
      </c>
      <c r="K22" s="78">
        <v>2.7537654875685713</v>
      </c>
      <c r="L22" s="78" t="s">
        <v>83</v>
      </c>
      <c r="M22" s="78">
        <v>1.0378590954583091</v>
      </c>
      <c r="N22" s="78" t="s">
        <v>83</v>
      </c>
      <c r="O22" s="78">
        <v>3.0870675310636781</v>
      </c>
      <c r="P22" s="78" t="s">
        <v>83</v>
      </c>
      <c r="Q22" s="78">
        <v>3.8885165090018989</v>
      </c>
      <c r="R22" s="78" t="s">
        <v>83</v>
      </c>
      <c r="S22" s="78">
        <v>7.7878512062487335</v>
      </c>
      <c r="T22" s="78" t="s">
        <v>83</v>
      </c>
      <c r="U22" s="78">
        <v>6.1403055734044845</v>
      </c>
      <c r="V22" s="78" t="s">
        <v>83</v>
      </c>
      <c r="W22" s="78">
        <v>8.3283763106631667</v>
      </c>
      <c r="X22" s="78" t="s">
        <v>83</v>
      </c>
      <c r="Y22" s="78">
        <v>0.62989974061940934</v>
      </c>
      <c r="Z22" s="78" t="s">
        <v>83</v>
      </c>
      <c r="AA22" s="78">
        <v>4.0393764034523015E-2</v>
      </c>
      <c r="AB22" s="78" t="s">
        <v>83</v>
      </c>
      <c r="AC22" s="74">
        <v>40</v>
      </c>
      <c r="AD22" s="74">
        <v>10</v>
      </c>
      <c r="AE22" s="74">
        <v>15</v>
      </c>
      <c r="AF22" s="74">
        <v>500</v>
      </c>
    </row>
    <row r="23" spans="2:36" x14ac:dyDescent="0.2">
      <c r="B23" s="15">
        <f t="shared" si="1"/>
        <v>44944</v>
      </c>
      <c r="C23" s="83">
        <v>6.3676978411052589</v>
      </c>
      <c r="D23" s="84"/>
      <c r="E23" s="77">
        <v>54.709962775520154</v>
      </c>
      <c r="F23" s="77" t="s">
        <v>83</v>
      </c>
      <c r="G23" s="77">
        <v>26.399944913038397</v>
      </c>
      <c r="H23" s="77" t="s">
        <v>83</v>
      </c>
      <c r="I23" s="78">
        <v>0.69033968873613494</v>
      </c>
      <c r="J23" s="78" t="s">
        <v>83</v>
      </c>
      <c r="K23" s="78">
        <v>1.1004505205170816</v>
      </c>
      <c r="L23" s="78" t="s">
        <v>83</v>
      </c>
      <c r="M23" s="78">
        <v>0.51224737332648584</v>
      </c>
      <c r="N23" s="78" t="s">
        <v>83</v>
      </c>
      <c r="O23" s="78">
        <v>2.0559829988499239</v>
      </c>
      <c r="P23" s="78" t="s">
        <v>83</v>
      </c>
      <c r="Q23" s="78">
        <v>3.9067509779400624</v>
      </c>
      <c r="R23" s="78" t="s">
        <v>83</v>
      </c>
      <c r="S23" s="78">
        <v>6.8177048461607503</v>
      </c>
      <c r="T23" s="78" t="s">
        <v>83</v>
      </c>
      <c r="U23" s="78">
        <v>5.0844903233631502</v>
      </c>
      <c r="V23" s="78" t="s">
        <v>83</v>
      </c>
      <c r="W23" s="78">
        <v>5.5646649137503452</v>
      </c>
      <c r="X23" s="78" t="s">
        <v>83</v>
      </c>
      <c r="Y23" s="78">
        <v>0.66934682381453658</v>
      </c>
      <c r="Z23" s="78" t="s">
        <v>83</v>
      </c>
      <c r="AA23" s="78">
        <v>4.2567796215100409E-3</v>
      </c>
      <c r="AB23" s="78" t="s">
        <v>83</v>
      </c>
      <c r="AC23" s="74">
        <v>40</v>
      </c>
      <c r="AD23" s="74">
        <v>10</v>
      </c>
      <c r="AE23" s="74">
        <v>15</v>
      </c>
      <c r="AF23" s="74">
        <v>500</v>
      </c>
    </row>
    <row r="24" spans="2:36" x14ac:dyDescent="0.2">
      <c r="B24" s="15">
        <f t="shared" si="1"/>
        <v>44945</v>
      </c>
      <c r="C24" s="83">
        <v>51.208686872238175</v>
      </c>
      <c r="D24" s="84">
        <f t="shared" si="0"/>
        <v>35.846080810566718</v>
      </c>
      <c r="E24" s="77">
        <v>249.5215355904798</v>
      </c>
      <c r="F24" s="77" t="s">
        <v>83</v>
      </c>
      <c r="G24" s="77">
        <v>101.23354429112131</v>
      </c>
      <c r="H24" s="77" t="s">
        <v>83</v>
      </c>
      <c r="I24" s="78">
        <v>0.44478663824560727</v>
      </c>
      <c r="J24" s="78" t="s">
        <v>83</v>
      </c>
      <c r="K24" s="78">
        <v>0.99232067377546862</v>
      </c>
      <c r="L24" s="78" t="s">
        <v>83</v>
      </c>
      <c r="M24" s="78">
        <v>0.47398098895291291</v>
      </c>
      <c r="N24" s="78" t="s">
        <v>83</v>
      </c>
      <c r="O24" s="78">
        <v>2.1135370810213852</v>
      </c>
      <c r="P24" s="78" t="s">
        <v>83</v>
      </c>
      <c r="Q24" s="78">
        <v>1.4755421494590688</v>
      </c>
      <c r="R24" s="78" t="s">
        <v>83</v>
      </c>
      <c r="S24" s="78">
        <v>3.4999097048283443</v>
      </c>
      <c r="T24" s="78" t="s">
        <v>83</v>
      </c>
      <c r="U24" s="78">
        <v>4.298121845728553</v>
      </c>
      <c r="V24" s="78" t="s">
        <v>83</v>
      </c>
      <c r="W24" s="78">
        <v>5.7910548386594165</v>
      </c>
      <c r="X24" s="78" t="s">
        <v>83</v>
      </c>
      <c r="Y24" s="78">
        <v>0.44338212931800974</v>
      </c>
      <c r="Z24" s="78" t="s">
        <v>83</v>
      </c>
      <c r="AA24" s="78">
        <v>3.030639087717828E-2</v>
      </c>
      <c r="AB24" s="78" t="s">
        <v>83</v>
      </c>
      <c r="AC24" s="74">
        <v>40</v>
      </c>
      <c r="AD24" s="74">
        <v>10</v>
      </c>
      <c r="AE24" s="74">
        <v>15</v>
      </c>
      <c r="AF24" s="74">
        <v>500</v>
      </c>
    </row>
    <row r="25" spans="2:36" x14ac:dyDescent="0.2">
      <c r="B25" s="15">
        <f t="shared" si="1"/>
        <v>44946</v>
      </c>
      <c r="C25" s="83">
        <v>50.056259246474795</v>
      </c>
      <c r="D25" s="84">
        <f t="shared" si="0"/>
        <v>35.039381472532355</v>
      </c>
      <c r="E25" s="77">
        <v>360.92343784990231</v>
      </c>
      <c r="F25" s="77" t="s">
        <v>83</v>
      </c>
      <c r="G25" s="77">
        <v>141.85865418820345</v>
      </c>
      <c r="H25" s="77" t="s">
        <v>83</v>
      </c>
      <c r="I25" s="78">
        <v>0.41644564612377188</v>
      </c>
      <c r="J25" s="78" t="s">
        <v>83</v>
      </c>
      <c r="K25" s="78">
        <v>1.4946690360862032</v>
      </c>
      <c r="L25" s="78" t="s">
        <v>83</v>
      </c>
      <c r="M25" s="78">
        <v>0.63557753936894301</v>
      </c>
      <c r="N25" s="78" t="s">
        <v>83</v>
      </c>
      <c r="O25" s="78">
        <v>2.8839147688026392</v>
      </c>
      <c r="P25" s="78" t="s">
        <v>83</v>
      </c>
      <c r="Q25" s="78">
        <v>1.8517532983986802</v>
      </c>
      <c r="R25" s="78" t="s">
        <v>83</v>
      </c>
      <c r="S25" s="78">
        <v>6.0799928855770364</v>
      </c>
      <c r="T25" s="78" t="s">
        <v>83</v>
      </c>
      <c r="U25" s="78">
        <v>10.419401343665019</v>
      </c>
      <c r="V25" s="78" t="s">
        <v>83</v>
      </c>
      <c r="W25" s="78">
        <v>9.6147233156246319</v>
      </c>
      <c r="X25" s="78" t="s">
        <v>83</v>
      </c>
      <c r="Y25" s="78">
        <v>1.316443245544173</v>
      </c>
      <c r="Z25" s="78" t="s">
        <v>83</v>
      </c>
      <c r="AA25" s="78">
        <v>3.8834872807607841E-2</v>
      </c>
      <c r="AB25" s="78" t="s">
        <v>83</v>
      </c>
      <c r="AC25" s="74">
        <v>40</v>
      </c>
      <c r="AD25" s="74">
        <v>10</v>
      </c>
      <c r="AE25" s="74">
        <v>15</v>
      </c>
      <c r="AF25" s="74">
        <v>500</v>
      </c>
      <c r="AH25" s="91"/>
      <c r="AI25" s="91"/>
    </row>
    <row r="26" spans="2:36" x14ac:dyDescent="0.2">
      <c r="B26" s="15">
        <f t="shared" si="1"/>
        <v>44947</v>
      </c>
      <c r="C26" s="83">
        <v>65.528377775969389</v>
      </c>
      <c r="D26" s="88">
        <f t="shared" si="0"/>
        <v>45.869864443178571</v>
      </c>
      <c r="E26" s="77">
        <v>430.1385260507854</v>
      </c>
      <c r="F26" s="77" t="s">
        <v>83</v>
      </c>
      <c r="G26" s="77">
        <v>151.07303419841728</v>
      </c>
      <c r="H26" s="77" t="s">
        <v>83</v>
      </c>
      <c r="I26" s="78">
        <v>0.58071314591071443</v>
      </c>
      <c r="J26" s="78" t="s">
        <v>83</v>
      </c>
      <c r="K26" s="78">
        <v>1.2427640892400216</v>
      </c>
      <c r="L26" s="78" t="s">
        <v>83</v>
      </c>
      <c r="M26" s="78">
        <v>0.45629750335507591</v>
      </c>
      <c r="N26" s="78" t="s">
        <v>83</v>
      </c>
      <c r="O26" s="78">
        <v>2.7879851267520444</v>
      </c>
      <c r="P26" s="78" t="s">
        <v>83</v>
      </c>
      <c r="Q26" s="78">
        <v>3.4667968715064092</v>
      </c>
      <c r="R26" s="78" t="s">
        <v>83</v>
      </c>
      <c r="S26" s="78">
        <v>9.2025252825551416</v>
      </c>
      <c r="T26" s="78" t="s">
        <v>83</v>
      </c>
      <c r="U26" s="78">
        <v>9.3981301471627603</v>
      </c>
      <c r="V26" s="78" t="s">
        <v>83</v>
      </c>
      <c r="W26" s="78">
        <v>7.2045895987244144</v>
      </c>
      <c r="X26" s="78" t="s">
        <v>83</v>
      </c>
      <c r="Y26" s="78">
        <v>1.6107566304651542</v>
      </c>
      <c r="Z26" s="78" t="s">
        <v>83</v>
      </c>
      <c r="AA26" s="78">
        <v>5.9611785404846532E-2</v>
      </c>
      <c r="AB26" s="78" t="s">
        <v>83</v>
      </c>
      <c r="AC26" s="74">
        <v>40</v>
      </c>
      <c r="AD26" s="74">
        <v>10</v>
      </c>
      <c r="AE26" s="74">
        <v>15</v>
      </c>
      <c r="AF26" s="74">
        <v>500</v>
      </c>
      <c r="AH26" s="91"/>
      <c r="AI26" s="91"/>
    </row>
    <row r="27" spans="2:36" x14ac:dyDescent="0.2">
      <c r="B27" s="15">
        <f t="shared" si="1"/>
        <v>44948</v>
      </c>
      <c r="C27" s="83">
        <v>75.419502530233004</v>
      </c>
      <c r="D27" s="88">
        <f t="shared" si="0"/>
        <v>52.793651771163098</v>
      </c>
      <c r="E27" s="77">
        <v>337.66986452292213</v>
      </c>
      <c r="F27" s="77" t="s">
        <v>83</v>
      </c>
      <c r="G27" s="77">
        <v>166.18914331573018</v>
      </c>
      <c r="H27" s="77" t="s">
        <v>83</v>
      </c>
      <c r="I27" s="78">
        <v>0.4731387504255084</v>
      </c>
      <c r="J27" s="78" t="s">
        <v>83</v>
      </c>
      <c r="K27" s="78">
        <v>1.6821090579916451</v>
      </c>
      <c r="L27" s="78" t="s">
        <v>83</v>
      </c>
      <c r="M27" s="78">
        <v>0.59717970361583328</v>
      </c>
      <c r="N27" s="78" t="s">
        <v>83</v>
      </c>
      <c r="O27" s="78">
        <v>3.4073053771813795</v>
      </c>
      <c r="P27" s="78" t="s">
        <v>83</v>
      </c>
      <c r="Q27" s="78">
        <v>3.0234664799967987</v>
      </c>
      <c r="R27" s="78" t="s">
        <v>83</v>
      </c>
      <c r="S27" s="78">
        <v>11.932553332236937</v>
      </c>
      <c r="T27" s="78" t="s">
        <v>83</v>
      </c>
      <c r="U27" s="78">
        <v>7.4113581940178337</v>
      </c>
      <c r="V27" s="78" t="s">
        <v>83</v>
      </c>
      <c r="W27" s="78">
        <v>7.4605765751541391</v>
      </c>
      <c r="X27" s="78" t="s">
        <v>83</v>
      </c>
      <c r="Y27" s="78">
        <v>1.9200813812066593</v>
      </c>
      <c r="Z27" s="78" t="s">
        <v>83</v>
      </c>
      <c r="AA27" s="78">
        <v>4.4060068787980508E-2</v>
      </c>
      <c r="AB27" s="78" t="s">
        <v>83</v>
      </c>
      <c r="AC27" s="74">
        <v>40</v>
      </c>
      <c r="AD27" s="74">
        <v>10</v>
      </c>
      <c r="AE27" s="74">
        <v>15</v>
      </c>
      <c r="AF27" s="74">
        <v>500</v>
      </c>
      <c r="AH27" s="91"/>
      <c r="AI27" s="91"/>
    </row>
    <row r="28" spans="2:36" x14ac:dyDescent="0.2">
      <c r="B28" s="15">
        <f t="shared" si="1"/>
        <v>44949</v>
      </c>
      <c r="C28" s="83">
        <v>56.517954325990573</v>
      </c>
      <c r="D28" s="84">
        <f t="shared" si="0"/>
        <v>39.562568028193397</v>
      </c>
      <c r="E28" s="77">
        <v>349.16963398606185</v>
      </c>
      <c r="F28" s="77" t="s">
        <v>83</v>
      </c>
      <c r="G28" s="77">
        <v>131.28958911016943</v>
      </c>
      <c r="H28" s="77" t="s">
        <v>83</v>
      </c>
      <c r="I28" s="78">
        <v>0.50840628717744241</v>
      </c>
      <c r="J28" s="78" t="s">
        <v>83</v>
      </c>
      <c r="K28" s="78">
        <v>1.225293596740423</v>
      </c>
      <c r="L28" s="78" t="s">
        <v>83</v>
      </c>
      <c r="M28" s="78">
        <v>0.49594645437958979</v>
      </c>
      <c r="N28" s="78" t="s">
        <v>83</v>
      </c>
      <c r="O28" s="78">
        <v>2.6157904718803437</v>
      </c>
      <c r="P28" s="78" t="s">
        <v>83</v>
      </c>
      <c r="Q28" s="78">
        <v>3.505334381229078</v>
      </c>
      <c r="R28" s="78" t="s">
        <v>83</v>
      </c>
      <c r="S28" s="78">
        <v>6.6995206539357337</v>
      </c>
      <c r="T28" s="78" t="s">
        <v>83</v>
      </c>
      <c r="U28" s="78">
        <v>5.039729754822214</v>
      </c>
      <c r="V28" s="78" t="s">
        <v>83</v>
      </c>
      <c r="W28" s="78">
        <v>3.5545455986076728</v>
      </c>
      <c r="X28" s="78" t="s">
        <v>83</v>
      </c>
      <c r="Y28" s="78">
        <v>2.3390367218667865</v>
      </c>
      <c r="Z28" s="78" t="s">
        <v>83</v>
      </c>
      <c r="AA28" s="78">
        <v>3.5831009454097285E-2</v>
      </c>
      <c r="AB28" s="78" t="s">
        <v>83</v>
      </c>
      <c r="AC28" s="74">
        <v>40</v>
      </c>
      <c r="AD28" s="74">
        <v>10</v>
      </c>
      <c r="AE28" s="74">
        <v>15</v>
      </c>
      <c r="AF28" s="74">
        <v>500</v>
      </c>
      <c r="AH28" s="91"/>
      <c r="AI28" s="91"/>
    </row>
    <row r="29" spans="2:36" ht="13.5" customHeight="1" x14ac:dyDescent="0.2">
      <c r="B29" s="15">
        <f t="shared" si="1"/>
        <v>44950</v>
      </c>
      <c r="C29" s="83">
        <v>52.505238843934258</v>
      </c>
      <c r="D29" s="84">
        <f t="shared" si="0"/>
        <v>36.75366719075398</v>
      </c>
      <c r="E29" s="77">
        <v>307.50654734389087</v>
      </c>
      <c r="F29" s="77" t="s">
        <v>83</v>
      </c>
      <c r="G29" s="77">
        <v>135.98558599341521</v>
      </c>
      <c r="H29" s="77" t="s">
        <v>83</v>
      </c>
      <c r="I29" s="78">
        <v>0.44727678693785888</v>
      </c>
      <c r="J29" s="78" t="s">
        <v>83</v>
      </c>
      <c r="K29" s="78">
        <v>1.0779232079302554</v>
      </c>
      <c r="L29" s="78" t="s">
        <v>83</v>
      </c>
      <c r="M29" s="78">
        <v>0.50586595468241291</v>
      </c>
      <c r="N29" s="78" t="s">
        <v>83</v>
      </c>
      <c r="O29" s="78">
        <v>2.7406462022216047</v>
      </c>
      <c r="P29" s="78" t="s">
        <v>83</v>
      </c>
      <c r="Q29" s="78">
        <v>3.053806891064363</v>
      </c>
      <c r="R29" s="78" t="s">
        <v>83</v>
      </c>
      <c r="S29" s="78">
        <v>0.74174199249128669</v>
      </c>
      <c r="T29" s="78" t="s">
        <v>83</v>
      </c>
      <c r="U29" s="78">
        <v>3.7641416188469381</v>
      </c>
      <c r="V29" s="78" t="s">
        <v>83</v>
      </c>
      <c r="W29" s="78">
        <v>1.2161720558182347</v>
      </c>
      <c r="X29" s="78" t="s">
        <v>83</v>
      </c>
      <c r="Y29" s="78">
        <v>2.5110794541386041</v>
      </c>
      <c r="Z29" s="78" t="s">
        <v>83</v>
      </c>
      <c r="AA29" s="78">
        <v>4.3724447706647823E-2</v>
      </c>
      <c r="AB29" s="78" t="s">
        <v>83</v>
      </c>
      <c r="AC29" s="74">
        <v>40</v>
      </c>
      <c r="AD29" s="74">
        <v>10</v>
      </c>
      <c r="AE29" s="74">
        <v>15</v>
      </c>
      <c r="AF29" s="74">
        <v>500</v>
      </c>
      <c r="AH29" s="91"/>
      <c r="AI29" s="91"/>
    </row>
    <row r="30" spans="2:36" x14ac:dyDescent="0.2">
      <c r="B30" s="15">
        <f t="shared" si="1"/>
        <v>44951</v>
      </c>
      <c r="C30" s="83">
        <v>56.372999532680318</v>
      </c>
      <c r="D30" s="84">
        <f t="shared" si="0"/>
        <v>39.461099672876223</v>
      </c>
      <c r="E30" s="77">
        <v>329.5082130009489</v>
      </c>
      <c r="F30" s="77" t="s">
        <v>83</v>
      </c>
      <c r="G30" s="77">
        <v>153.606787745508</v>
      </c>
      <c r="H30" s="77" t="s">
        <v>83</v>
      </c>
      <c r="I30" s="78">
        <v>0.39768601498440953</v>
      </c>
      <c r="J30" s="78" t="s">
        <v>83</v>
      </c>
      <c r="K30" s="78">
        <v>1.15833755339728</v>
      </c>
      <c r="L30" s="78" t="s">
        <v>83</v>
      </c>
      <c r="M30" s="78">
        <v>0.54266104697109196</v>
      </c>
      <c r="N30" s="78" t="s">
        <v>83</v>
      </c>
      <c r="O30" s="78">
        <v>1.9145097966362228</v>
      </c>
      <c r="P30" s="78" t="s">
        <v>83</v>
      </c>
      <c r="Q30" s="78">
        <v>2.6767777961241164</v>
      </c>
      <c r="R30" s="78" t="s">
        <v>83</v>
      </c>
      <c r="S30" s="78">
        <v>0.86427795503364502</v>
      </c>
      <c r="T30" s="78" t="s">
        <v>83</v>
      </c>
      <c r="U30" s="78">
        <v>3.2813828655036303</v>
      </c>
      <c r="V30" s="78" t="s">
        <v>83</v>
      </c>
      <c r="W30" s="78">
        <v>1.4761356487291732</v>
      </c>
      <c r="X30" s="78" t="s">
        <v>83</v>
      </c>
      <c r="Y30" s="78">
        <v>2.4659576072988982</v>
      </c>
      <c r="Z30" s="78" t="s">
        <v>83</v>
      </c>
      <c r="AA30" s="78">
        <v>1.305195421331155E-2</v>
      </c>
      <c r="AB30" s="78" t="s">
        <v>83</v>
      </c>
      <c r="AC30" s="74">
        <v>40</v>
      </c>
      <c r="AD30" s="74">
        <v>10</v>
      </c>
      <c r="AE30" s="74">
        <v>15</v>
      </c>
      <c r="AF30" s="74">
        <v>500</v>
      </c>
      <c r="AH30" s="91"/>
      <c r="AI30" s="91"/>
    </row>
    <row r="31" spans="2:36" ht="14.25" customHeight="1" x14ac:dyDescent="0.2">
      <c r="B31" s="15">
        <f t="shared" si="1"/>
        <v>44952</v>
      </c>
      <c r="C31" s="83">
        <v>18.649261780579593</v>
      </c>
      <c r="D31" s="84"/>
      <c r="E31" s="77">
        <v>204.2529209623124</v>
      </c>
      <c r="F31" s="77" t="s">
        <v>83</v>
      </c>
      <c r="G31" s="77">
        <v>73.7626573415547</v>
      </c>
      <c r="H31" s="77" t="s">
        <v>83</v>
      </c>
      <c r="I31" s="78">
        <v>0.35990679946227228</v>
      </c>
      <c r="J31" s="78" t="s">
        <v>83</v>
      </c>
      <c r="K31" s="78">
        <v>0.75129061903156458</v>
      </c>
      <c r="L31" s="78" t="s">
        <v>83</v>
      </c>
      <c r="M31" s="78">
        <v>0.44708532969548764</v>
      </c>
      <c r="N31" s="78" t="s">
        <v>83</v>
      </c>
      <c r="O31" s="78">
        <v>2.0800165056741027</v>
      </c>
      <c r="P31" s="78" t="s">
        <v>83</v>
      </c>
      <c r="Q31" s="78">
        <v>2.4813778577843468</v>
      </c>
      <c r="R31" s="78" t="s">
        <v>83</v>
      </c>
      <c r="S31" s="78">
        <v>0.49997383159154601</v>
      </c>
      <c r="T31" s="78" t="s">
        <v>83</v>
      </c>
      <c r="U31" s="78">
        <v>17.739572973622344</v>
      </c>
      <c r="V31" s="78">
        <v>12.41770108153564</v>
      </c>
      <c r="W31" s="78">
        <v>2.8471786087304611</v>
      </c>
      <c r="X31" s="78" t="s">
        <v>83</v>
      </c>
      <c r="Y31" s="78">
        <v>2.1952446505470786</v>
      </c>
      <c r="Z31" s="78" t="s">
        <v>83</v>
      </c>
      <c r="AA31" s="78">
        <v>4.8052426471663391E-3</v>
      </c>
      <c r="AB31" s="78" t="s">
        <v>83</v>
      </c>
      <c r="AC31" s="74">
        <v>40</v>
      </c>
      <c r="AD31" s="74">
        <v>10</v>
      </c>
      <c r="AE31" s="74">
        <v>15</v>
      </c>
      <c r="AF31" s="74">
        <v>500</v>
      </c>
      <c r="AH31" s="91"/>
      <c r="AI31" s="91"/>
    </row>
    <row r="32" spans="2:36" x14ac:dyDescent="0.2">
      <c r="B32" s="15">
        <f t="shared" si="1"/>
        <v>44953</v>
      </c>
      <c r="C32" s="83">
        <v>50.567867287877263</v>
      </c>
      <c r="D32" s="84">
        <f t="shared" si="0"/>
        <v>35.39750710151408</v>
      </c>
      <c r="E32" s="77">
        <v>340.3166942596456</v>
      </c>
      <c r="F32" s="77" t="s">
        <v>83</v>
      </c>
      <c r="G32" s="77">
        <v>146.74315841433398</v>
      </c>
      <c r="H32" s="77" t="s">
        <v>83</v>
      </c>
      <c r="I32" s="78">
        <v>0.4927528152776019</v>
      </c>
      <c r="J32" s="78" t="s">
        <v>83</v>
      </c>
      <c r="K32" s="78">
        <v>1.0706674650513681</v>
      </c>
      <c r="L32" s="78" t="s">
        <v>83</v>
      </c>
      <c r="M32" s="78">
        <v>0.51849814369180036</v>
      </c>
      <c r="N32" s="78" t="s">
        <v>83</v>
      </c>
      <c r="O32" s="78">
        <v>2.2929345275400985</v>
      </c>
      <c r="P32" s="78" t="s">
        <v>83</v>
      </c>
      <c r="Q32" s="78">
        <v>2.8704966922033757</v>
      </c>
      <c r="R32" s="78" t="s">
        <v>83</v>
      </c>
      <c r="S32" s="78">
        <v>1.4389925948000439</v>
      </c>
      <c r="T32" s="78" t="s">
        <v>83</v>
      </c>
      <c r="U32" s="78">
        <v>9.2250273346707576</v>
      </c>
      <c r="V32" s="78" t="s">
        <v>83</v>
      </c>
      <c r="W32" s="78">
        <v>4.520132813035648</v>
      </c>
      <c r="X32" s="78" t="s">
        <v>83</v>
      </c>
      <c r="Y32" s="78">
        <v>2.4777011083223859</v>
      </c>
      <c r="Z32" s="78" t="s">
        <v>83</v>
      </c>
      <c r="AA32" s="78">
        <v>3.1550204610953453E-2</v>
      </c>
      <c r="AB32" s="78" t="s">
        <v>83</v>
      </c>
      <c r="AC32" s="74">
        <v>40</v>
      </c>
      <c r="AD32" s="74">
        <v>10</v>
      </c>
      <c r="AE32" s="74">
        <v>15</v>
      </c>
      <c r="AF32" s="74">
        <v>500</v>
      </c>
      <c r="AH32" s="91"/>
      <c r="AI32" s="91"/>
    </row>
    <row r="33" spans="2:35" x14ac:dyDescent="0.2">
      <c r="B33" s="15">
        <f t="shared" si="1"/>
        <v>44954</v>
      </c>
      <c r="C33" s="83">
        <v>71.3837100297294</v>
      </c>
      <c r="D33" s="88">
        <f t="shared" si="0"/>
        <v>49.968597020810577</v>
      </c>
      <c r="E33" s="77">
        <v>428.88762261149446</v>
      </c>
      <c r="F33" s="77" t="s">
        <v>83</v>
      </c>
      <c r="G33" s="77">
        <v>160.38518899652703</v>
      </c>
      <c r="H33" s="77" t="s">
        <v>83</v>
      </c>
      <c r="I33" s="78">
        <v>0.64770033426784834</v>
      </c>
      <c r="J33" s="78" t="s">
        <v>83</v>
      </c>
      <c r="K33" s="78">
        <v>2.2228218888210693</v>
      </c>
      <c r="L33" s="78" t="s">
        <v>83</v>
      </c>
      <c r="M33" s="78">
        <v>0.67598996288054725</v>
      </c>
      <c r="N33" s="78" t="s">
        <v>83</v>
      </c>
      <c r="O33" s="78">
        <v>3.2106078438190147</v>
      </c>
      <c r="P33" s="78" t="s">
        <v>83</v>
      </c>
      <c r="Q33" s="78">
        <v>3.9644211468644008</v>
      </c>
      <c r="R33" s="78" t="s">
        <v>83</v>
      </c>
      <c r="S33" s="78">
        <v>1.1097984581450098</v>
      </c>
      <c r="T33" s="78" t="s">
        <v>83</v>
      </c>
      <c r="U33" s="78">
        <v>2.6282186347167822</v>
      </c>
      <c r="V33" s="78" t="s">
        <v>83</v>
      </c>
      <c r="W33" s="78">
        <v>6.7988485019405713</v>
      </c>
      <c r="X33" s="78" t="s">
        <v>83</v>
      </c>
      <c r="Y33" s="78">
        <v>2.8283921480915657</v>
      </c>
      <c r="Z33" s="78" t="s">
        <v>83</v>
      </c>
      <c r="AA33" s="78">
        <v>3.7070517857047583E-2</v>
      </c>
      <c r="AB33" s="78" t="s">
        <v>83</v>
      </c>
      <c r="AC33" s="74">
        <v>40</v>
      </c>
      <c r="AD33" s="74">
        <v>10</v>
      </c>
      <c r="AE33" s="74">
        <v>15</v>
      </c>
      <c r="AF33" s="74">
        <v>500</v>
      </c>
      <c r="AH33" s="91"/>
      <c r="AI33" s="91"/>
    </row>
    <row r="34" spans="2:35" x14ac:dyDescent="0.2">
      <c r="B34" s="15">
        <f t="shared" si="1"/>
        <v>44955</v>
      </c>
      <c r="C34" s="83">
        <v>71.506175277048044</v>
      </c>
      <c r="D34" s="88">
        <f t="shared" si="0"/>
        <v>50.054322693933628</v>
      </c>
      <c r="E34" s="77">
        <v>389.57946191285657</v>
      </c>
      <c r="F34" s="77" t="s">
        <v>83</v>
      </c>
      <c r="G34" s="77">
        <v>163.0433053518463</v>
      </c>
      <c r="H34" s="77" t="s">
        <v>83</v>
      </c>
      <c r="I34" s="78">
        <v>0.71521717907012794</v>
      </c>
      <c r="J34" s="78" t="s">
        <v>83</v>
      </c>
      <c r="K34" s="78">
        <v>2.7833063693996918</v>
      </c>
      <c r="L34" s="78" t="s">
        <v>83</v>
      </c>
      <c r="M34" s="78">
        <v>0.52232180518196614</v>
      </c>
      <c r="N34" s="78" t="s">
        <v>83</v>
      </c>
      <c r="O34" s="78">
        <v>2.698243375717214</v>
      </c>
      <c r="P34" s="78" t="s">
        <v>83</v>
      </c>
      <c r="Q34" s="78">
        <v>4.9939816417630984</v>
      </c>
      <c r="R34" s="78" t="s">
        <v>83</v>
      </c>
      <c r="S34" s="78">
        <v>0.84124376953950764</v>
      </c>
      <c r="T34" s="78" t="s">
        <v>83</v>
      </c>
      <c r="U34" s="78">
        <v>2.5094208547954913</v>
      </c>
      <c r="V34" s="78" t="s">
        <v>83</v>
      </c>
      <c r="W34" s="78">
        <v>5.9123690917918346</v>
      </c>
      <c r="X34" s="78" t="s">
        <v>83</v>
      </c>
      <c r="Y34" s="78">
        <v>3.2850904807910069</v>
      </c>
      <c r="Z34" s="78" t="s">
        <v>83</v>
      </c>
      <c r="AA34" s="78">
        <v>4.147313067922145E-3</v>
      </c>
      <c r="AB34" s="78" t="s">
        <v>83</v>
      </c>
      <c r="AC34" s="74">
        <v>40</v>
      </c>
      <c r="AD34" s="74">
        <v>10</v>
      </c>
      <c r="AE34" s="74">
        <v>15</v>
      </c>
      <c r="AF34" s="74">
        <v>500</v>
      </c>
      <c r="AH34" s="91"/>
      <c r="AI34" s="91"/>
    </row>
    <row r="35" spans="2:35" x14ac:dyDescent="0.2">
      <c r="B35" s="15">
        <f t="shared" si="1"/>
        <v>44956</v>
      </c>
      <c r="C35" s="83">
        <v>77.332081684621869</v>
      </c>
      <c r="D35" s="88">
        <f t="shared" si="0"/>
        <v>54.132457179235303</v>
      </c>
      <c r="E35" s="77">
        <v>462.92266274347031</v>
      </c>
      <c r="F35" s="77" t="s">
        <v>83</v>
      </c>
      <c r="G35" s="77">
        <v>144.64850266466158</v>
      </c>
      <c r="H35" s="77" t="s">
        <v>83</v>
      </c>
      <c r="I35" s="78">
        <v>0.68595990225628956</v>
      </c>
      <c r="J35" s="78" t="s">
        <v>83</v>
      </c>
      <c r="K35" s="78">
        <v>2.5320060140925009</v>
      </c>
      <c r="L35" s="78" t="s">
        <v>83</v>
      </c>
      <c r="M35" s="78">
        <v>0.4002261266640787</v>
      </c>
      <c r="N35" s="78" t="s">
        <v>83</v>
      </c>
      <c r="O35" s="78">
        <v>2.735940681974339</v>
      </c>
      <c r="P35" s="78" t="s">
        <v>83</v>
      </c>
      <c r="Q35" s="78">
        <v>4.5078490407217355</v>
      </c>
      <c r="R35" s="78" t="s">
        <v>83</v>
      </c>
      <c r="S35" s="78">
        <v>0.93008389645765921</v>
      </c>
      <c r="T35" s="78" t="s">
        <v>83</v>
      </c>
      <c r="U35" s="78">
        <v>2.5340822580893141</v>
      </c>
      <c r="V35" s="78" t="s">
        <v>83</v>
      </c>
      <c r="W35" s="78">
        <v>6.8498338964047409</v>
      </c>
      <c r="X35" s="78" t="s">
        <v>83</v>
      </c>
      <c r="Y35" s="78">
        <v>2.8636742476977788</v>
      </c>
      <c r="Z35" s="78" t="s">
        <v>83</v>
      </c>
      <c r="AA35" s="78">
        <v>2.911849371365943E-3</v>
      </c>
      <c r="AB35" s="78" t="s">
        <v>83</v>
      </c>
      <c r="AC35" s="74">
        <v>40</v>
      </c>
      <c r="AD35" s="74">
        <v>10</v>
      </c>
      <c r="AE35" s="74">
        <v>15</v>
      </c>
      <c r="AF35" s="74">
        <v>500</v>
      </c>
      <c r="AH35" s="91"/>
      <c r="AI35" s="91"/>
    </row>
    <row r="36" spans="2:35" x14ac:dyDescent="0.2">
      <c r="B36" s="15">
        <f t="shared" si="1"/>
        <v>44957</v>
      </c>
      <c r="C36" s="83">
        <v>68.022994177031507</v>
      </c>
      <c r="D36" s="88">
        <f t="shared" si="0"/>
        <v>47.616095923922053</v>
      </c>
      <c r="E36" s="77">
        <v>455.83524291129766</v>
      </c>
      <c r="F36" s="77" t="s">
        <v>83</v>
      </c>
      <c r="G36" s="77">
        <v>161.72665520245798</v>
      </c>
      <c r="H36" s="77" t="s">
        <v>83</v>
      </c>
      <c r="I36" s="78">
        <v>0.64384004371134707</v>
      </c>
      <c r="J36" s="78" t="s">
        <v>83</v>
      </c>
      <c r="K36" s="78">
        <v>2.8723513088445913</v>
      </c>
      <c r="L36" s="78" t="s">
        <v>83</v>
      </c>
      <c r="M36" s="78">
        <v>0.57271476934824406</v>
      </c>
      <c r="N36" s="78" t="s">
        <v>83</v>
      </c>
      <c r="O36" s="78">
        <v>2.3118356870872003</v>
      </c>
      <c r="P36" s="78" t="s">
        <v>83</v>
      </c>
      <c r="Q36" s="78">
        <v>3.6953513808903535</v>
      </c>
      <c r="R36" s="78" t="s">
        <v>83</v>
      </c>
      <c r="S36" s="78">
        <v>1.1255638677082236</v>
      </c>
      <c r="T36" s="78" t="s">
        <v>83</v>
      </c>
      <c r="U36" s="78">
        <v>2.562572565968269</v>
      </c>
      <c r="V36" s="78" t="s">
        <v>83</v>
      </c>
      <c r="W36" s="78">
        <v>7.0731308168508411</v>
      </c>
      <c r="X36" s="78" t="s">
        <v>83</v>
      </c>
      <c r="Y36" s="78">
        <v>2.531404183760777</v>
      </c>
      <c r="Z36" s="78" t="s">
        <v>83</v>
      </c>
      <c r="AA36" s="78">
        <v>9.6567935627082718E-4</v>
      </c>
      <c r="AB36" s="78" t="s">
        <v>83</v>
      </c>
      <c r="AC36" s="74">
        <v>40</v>
      </c>
      <c r="AD36" s="74">
        <v>10</v>
      </c>
      <c r="AE36" s="74">
        <v>15</v>
      </c>
      <c r="AF36" s="74">
        <v>500</v>
      </c>
      <c r="AH36" s="91"/>
      <c r="AI36" s="91"/>
    </row>
    <row r="37" spans="2:35" x14ac:dyDescent="0.2">
      <c r="B37" s="15">
        <f t="shared" si="1"/>
        <v>44958</v>
      </c>
      <c r="C37" s="85">
        <v>42.072711216701492</v>
      </c>
      <c r="D37" s="84">
        <f t="shared" si="0"/>
        <v>29.450897851691042</v>
      </c>
      <c r="E37" s="77">
        <v>255.64807401532292</v>
      </c>
      <c r="F37" s="77" t="s">
        <v>83</v>
      </c>
      <c r="G37" s="77">
        <v>92.196416537876487</v>
      </c>
      <c r="H37" s="77" t="s">
        <v>83</v>
      </c>
      <c r="I37" s="78">
        <v>0.41500365117496912</v>
      </c>
      <c r="J37" s="78" t="s">
        <v>83</v>
      </c>
      <c r="K37" s="78">
        <v>1.3010531668335783</v>
      </c>
      <c r="L37" s="78" t="s">
        <v>83</v>
      </c>
      <c r="M37" s="78">
        <v>0.57293580595805604</v>
      </c>
      <c r="N37" s="78" t="s">
        <v>83</v>
      </c>
      <c r="O37" s="78">
        <v>2.4307551654253596</v>
      </c>
      <c r="P37" s="78" t="s">
        <v>83</v>
      </c>
      <c r="Q37" s="78">
        <v>3.3222519465705034</v>
      </c>
      <c r="R37" s="78" t="s">
        <v>83</v>
      </c>
      <c r="S37" s="78">
        <v>0.98767132467413932</v>
      </c>
      <c r="T37" s="78" t="s">
        <v>83</v>
      </c>
      <c r="U37" s="78">
        <v>3.1048592630887604</v>
      </c>
      <c r="V37" s="78" t="s">
        <v>83</v>
      </c>
      <c r="W37" s="78">
        <v>9.5838005742751111</v>
      </c>
      <c r="X37" s="78" t="s">
        <v>83</v>
      </c>
      <c r="Y37" s="78">
        <v>2.6767461750717363</v>
      </c>
      <c r="Z37" s="78" t="s">
        <v>83</v>
      </c>
      <c r="AA37" s="78">
        <v>4.2165822927376511E-4</v>
      </c>
      <c r="AB37" s="78" t="s">
        <v>83</v>
      </c>
      <c r="AC37" s="74">
        <v>40</v>
      </c>
      <c r="AD37" s="74">
        <v>10</v>
      </c>
      <c r="AE37" s="74">
        <v>15</v>
      </c>
      <c r="AF37" s="74">
        <v>500</v>
      </c>
      <c r="AH37" s="91"/>
      <c r="AI37" s="91"/>
    </row>
    <row r="38" spans="2:35" x14ac:dyDescent="0.2">
      <c r="B38" s="15">
        <f t="shared" si="1"/>
        <v>44959</v>
      </c>
      <c r="C38" s="83">
        <v>69.278445123308359</v>
      </c>
      <c r="D38" s="88">
        <f t="shared" si="0"/>
        <v>48.494911586315851</v>
      </c>
      <c r="E38" s="77">
        <v>456.85543028644992</v>
      </c>
      <c r="F38" s="77" t="s">
        <v>83</v>
      </c>
      <c r="G38" s="77">
        <v>159.97082946261409</v>
      </c>
      <c r="H38" s="77" t="s">
        <v>83</v>
      </c>
      <c r="I38" s="78">
        <v>0.60078762663736007</v>
      </c>
      <c r="J38" s="78" t="s">
        <v>83</v>
      </c>
      <c r="K38" s="78">
        <v>2.5405057864582292</v>
      </c>
      <c r="L38" s="78" t="s">
        <v>83</v>
      </c>
      <c r="M38" s="78">
        <v>0.68837995147749709</v>
      </c>
      <c r="N38" s="78" t="s">
        <v>83</v>
      </c>
      <c r="O38" s="78">
        <v>1.8424954483602887</v>
      </c>
      <c r="P38" s="78" t="s">
        <v>83</v>
      </c>
      <c r="Q38" s="78">
        <v>2.1696539504197752</v>
      </c>
      <c r="R38" s="78" t="s">
        <v>83</v>
      </c>
      <c r="S38" s="78">
        <v>1.0035351240606438</v>
      </c>
      <c r="T38" s="78" t="s">
        <v>83</v>
      </c>
      <c r="U38" s="78">
        <v>3.0942724194803484</v>
      </c>
      <c r="V38" s="78" t="s">
        <v>83</v>
      </c>
      <c r="W38" s="78">
        <v>8.703054061693198</v>
      </c>
      <c r="X38" s="78" t="s">
        <v>83</v>
      </c>
      <c r="Y38" s="78">
        <v>2.3855273239646753</v>
      </c>
      <c r="Z38" s="78" t="s">
        <v>83</v>
      </c>
      <c r="AA38" s="78">
        <v>3.6876827959044975E-4</v>
      </c>
      <c r="AB38" s="78" t="s">
        <v>83</v>
      </c>
      <c r="AC38" s="74">
        <v>40</v>
      </c>
      <c r="AD38" s="74">
        <v>10</v>
      </c>
      <c r="AE38" s="74">
        <v>15</v>
      </c>
      <c r="AF38" s="74">
        <v>500</v>
      </c>
      <c r="AH38" s="91"/>
      <c r="AI38" s="91"/>
    </row>
    <row r="39" spans="2:35" x14ac:dyDescent="0.2">
      <c r="B39" s="15">
        <f t="shared" si="1"/>
        <v>44960</v>
      </c>
      <c r="C39" s="83">
        <v>61.88291181588216</v>
      </c>
      <c r="D39" s="88">
        <f t="shared" si="0"/>
        <v>43.318038271117508</v>
      </c>
      <c r="E39" s="77">
        <v>349.84389098481273</v>
      </c>
      <c r="F39" s="77" t="s">
        <v>83</v>
      </c>
      <c r="G39" s="77">
        <v>141.87122682270942</v>
      </c>
      <c r="H39" s="77" t="s">
        <v>83</v>
      </c>
      <c r="I39" s="78">
        <v>0.50915821973678266</v>
      </c>
      <c r="J39" s="78" t="s">
        <v>83</v>
      </c>
      <c r="K39" s="78">
        <v>2.1002506603292095</v>
      </c>
      <c r="L39" s="78" t="s">
        <v>83</v>
      </c>
      <c r="M39" s="78">
        <v>0.66628048261423678</v>
      </c>
      <c r="N39" s="78" t="s">
        <v>83</v>
      </c>
      <c r="O39" s="78">
        <v>2.6580281389930311</v>
      </c>
      <c r="P39" s="78" t="s">
        <v>83</v>
      </c>
      <c r="Q39" s="78">
        <v>2.2744919575313949</v>
      </c>
      <c r="R39" s="78" t="s">
        <v>83</v>
      </c>
      <c r="S39" s="78">
        <v>1.1443442056781774</v>
      </c>
      <c r="T39" s="78" t="s">
        <v>83</v>
      </c>
      <c r="U39" s="78">
        <v>3.1821390437388644</v>
      </c>
      <c r="V39" s="78" t="s">
        <v>83</v>
      </c>
      <c r="W39" s="78">
        <v>7.4235027641881608</v>
      </c>
      <c r="X39" s="78" t="s">
        <v>83</v>
      </c>
      <c r="Y39" s="78">
        <v>2.5411297426908894</v>
      </c>
      <c r="Z39" s="78" t="s">
        <v>83</v>
      </c>
      <c r="AA39" s="78">
        <v>3.032317183424425E-3</v>
      </c>
      <c r="AB39" s="78" t="s">
        <v>83</v>
      </c>
      <c r="AC39" s="74">
        <v>40</v>
      </c>
      <c r="AD39" s="74">
        <v>10</v>
      </c>
      <c r="AE39" s="74">
        <v>15</v>
      </c>
      <c r="AF39" s="74">
        <v>500</v>
      </c>
      <c r="AH39" s="91"/>
      <c r="AI39" s="91"/>
    </row>
    <row r="40" spans="2:35" x14ac:dyDescent="0.2">
      <c r="B40" s="15">
        <f t="shared" si="1"/>
        <v>44961</v>
      </c>
      <c r="C40" s="83">
        <v>66.999784734278592</v>
      </c>
      <c r="D40" s="88">
        <f t="shared" si="0"/>
        <v>46.899849313995013</v>
      </c>
      <c r="E40" s="77">
        <v>383.38831559079478</v>
      </c>
      <c r="F40" s="77" t="s">
        <v>83</v>
      </c>
      <c r="G40" s="77">
        <v>160.74682395924293</v>
      </c>
      <c r="H40" s="77" t="s">
        <v>83</v>
      </c>
      <c r="I40" s="78">
        <v>0.6874134263456888</v>
      </c>
      <c r="J40" s="78" t="s">
        <v>83</v>
      </c>
      <c r="K40" s="78">
        <v>1.909841302254411</v>
      </c>
      <c r="L40" s="78" t="s">
        <v>83</v>
      </c>
      <c r="M40" s="78">
        <v>0.68691064564512783</v>
      </c>
      <c r="N40" s="78" t="s">
        <v>83</v>
      </c>
      <c r="O40" s="78">
        <v>2.2532650436402402</v>
      </c>
      <c r="P40" s="78" t="s">
        <v>83</v>
      </c>
      <c r="Q40" s="78">
        <v>2.8823235775221567</v>
      </c>
      <c r="R40" s="78" t="s">
        <v>83</v>
      </c>
      <c r="S40" s="78">
        <v>1.3767097889352593</v>
      </c>
      <c r="T40" s="78" t="s">
        <v>83</v>
      </c>
      <c r="U40" s="78">
        <v>2.8002969185935327</v>
      </c>
      <c r="V40" s="78" t="s">
        <v>83</v>
      </c>
      <c r="W40" s="78">
        <v>5.9443174895317528</v>
      </c>
      <c r="X40" s="78" t="s">
        <v>83</v>
      </c>
      <c r="Y40" s="78">
        <v>2.725791650582206</v>
      </c>
      <c r="Z40" s="78" t="s">
        <v>83</v>
      </c>
      <c r="AA40" s="78">
        <v>2.5527606123769711E-2</v>
      </c>
      <c r="AB40" s="78" t="s">
        <v>83</v>
      </c>
      <c r="AC40" s="74">
        <v>40</v>
      </c>
      <c r="AD40" s="74">
        <v>10</v>
      </c>
      <c r="AE40" s="74">
        <v>15</v>
      </c>
      <c r="AF40" s="74">
        <v>500</v>
      </c>
      <c r="AH40" s="91"/>
      <c r="AI40" s="91"/>
    </row>
    <row r="41" spans="2:35" ht="15" customHeight="1" x14ac:dyDescent="0.2">
      <c r="B41" s="15">
        <f t="shared" si="1"/>
        <v>44962</v>
      </c>
      <c r="C41" s="83">
        <v>78.612004162016248</v>
      </c>
      <c r="D41" s="88">
        <f t="shared" si="0"/>
        <v>55.028402913411369</v>
      </c>
      <c r="E41" s="77">
        <v>293.5523237492979</v>
      </c>
      <c r="F41" s="77" t="s">
        <v>83</v>
      </c>
      <c r="G41" s="77">
        <v>141.57539789066021</v>
      </c>
      <c r="H41" s="77" t="s">
        <v>83</v>
      </c>
      <c r="I41" s="78">
        <v>0.62439492349018821</v>
      </c>
      <c r="J41" s="78" t="s">
        <v>83</v>
      </c>
      <c r="K41" s="78">
        <v>2.6626109641426519</v>
      </c>
      <c r="L41" s="78" t="s">
        <v>83</v>
      </c>
      <c r="M41" s="78">
        <v>0.7768980830363077</v>
      </c>
      <c r="N41" s="78" t="s">
        <v>83</v>
      </c>
      <c r="O41" s="78">
        <v>2.6051220302761409</v>
      </c>
      <c r="P41" s="78" t="s">
        <v>83</v>
      </c>
      <c r="Q41" s="78">
        <v>4.4960695025529365</v>
      </c>
      <c r="R41" s="78" t="s">
        <v>83</v>
      </c>
      <c r="S41" s="78">
        <v>1.8347775634546091</v>
      </c>
      <c r="T41" s="78" t="s">
        <v>83</v>
      </c>
      <c r="U41" s="78">
        <v>3.1097758730114746</v>
      </c>
      <c r="V41" s="78" t="s">
        <v>83</v>
      </c>
      <c r="W41" s="78">
        <v>7.4990345479327312</v>
      </c>
      <c r="X41" s="78" t="s">
        <v>83</v>
      </c>
      <c r="Y41" s="78">
        <v>3.016445922120238</v>
      </c>
      <c r="Z41" s="78" t="s">
        <v>83</v>
      </c>
      <c r="AA41" s="78">
        <v>3.9511577664714942E-2</v>
      </c>
      <c r="AB41" s="78" t="s">
        <v>83</v>
      </c>
      <c r="AC41" s="74">
        <v>40</v>
      </c>
      <c r="AD41" s="74">
        <v>10</v>
      </c>
      <c r="AE41" s="74">
        <v>15</v>
      </c>
      <c r="AF41" s="74">
        <v>500</v>
      </c>
      <c r="AH41" s="91"/>
      <c r="AI41" s="91"/>
    </row>
    <row r="42" spans="2:35" ht="14.25" customHeight="1" x14ac:dyDescent="0.2">
      <c r="B42" s="15">
        <f t="shared" si="1"/>
        <v>44963</v>
      </c>
      <c r="C42" s="83">
        <v>53.958454492851317</v>
      </c>
      <c r="D42" s="84">
        <f t="shared" si="0"/>
        <v>37.770918144995917</v>
      </c>
      <c r="E42" s="77">
        <v>274.10563009762876</v>
      </c>
      <c r="F42" s="77" t="s">
        <v>83</v>
      </c>
      <c r="G42" s="77">
        <v>97.805806582511593</v>
      </c>
      <c r="H42" s="77" t="s">
        <v>83</v>
      </c>
      <c r="I42" s="78">
        <v>0.55262425983549102</v>
      </c>
      <c r="J42" s="78" t="s">
        <v>83</v>
      </c>
      <c r="K42" s="78">
        <v>1.6061017056983022</v>
      </c>
      <c r="L42" s="78" t="s">
        <v>83</v>
      </c>
      <c r="M42" s="78">
        <v>0.66942168059396068</v>
      </c>
      <c r="N42" s="78" t="s">
        <v>83</v>
      </c>
      <c r="O42" s="78">
        <v>2.8851838298483812</v>
      </c>
      <c r="P42" s="78" t="s">
        <v>83</v>
      </c>
      <c r="Q42" s="78">
        <v>4.1548722898121859</v>
      </c>
      <c r="R42" s="78" t="s">
        <v>83</v>
      </c>
      <c r="S42" s="78">
        <v>1.1370154626292373</v>
      </c>
      <c r="T42" s="78" t="s">
        <v>83</v>
      </c>
      <c r="U42" s="78">
        <v>2.8865199224916882</v>
      </c>
      <c r="V42" s="78" t="s">
        <v>83</v>
      </c>
      <c r="W42" s="78">
        <v>5.763304114712235</v>
      </c>
      <c r="X42" s="78" t="s">
        <v>83</v>
      </c>
      <c r="Y42" s="78">
        <v>2.8161064232895017</v>
      </c>
      <c r="Z42" s="78" t="s">
        <v>83</v>
      </c>
      <c r="AA42" s="78">
        <v>5.3648581441025377E-2</v>
      </c>
      <c r="AB42" s="78" t="s">
        <v>83</v>
      </c>
      <c r="AC42" s="74">
        <v>40</v>
      </c>
      <c r="AD42" s="74">
        <v>10</v>
      </c>
      <c r="AE42" s="74">
        <v>15</v>
      </c>
      <c r="AF42" s="74">
        <v>500</v>
      </c>
      <c r="AH42" s="91"/>
      <c r="AI42" s="91"/>
    </row>
    <row r="43" spans="2:35" x14ac:dyDescent="0.2">
      <c r="B43" s="15">
        <f t="shared" si="1"/>
        <v>44964</v>
      </c>
      <c r="C43" s="83">
        <v>77.691937798079394</v>
      </c>
      <c r="D43" s="88">
        <f t="shared" si="0"/>
        <v>54.384356458655574</v>
      </c>
      <c r="E43" s="77">
        <v>324.64757563592229</v>
      </c>
      <c r="F43" s="77" t="s">
        <v>83</v>
      </c>
      <c r="G43" s="77">
        <v>96.018197920951465</v>
      </c>
      <c r="H43" s="77" t="s">
        <v>83</v>
      </c>
      <c r="I43" s="78">
        <v>0.59433221401409453</v>
      </c>
      <c r="J43" s="78" t="s">
        <v>83</v>
      </c>
      <c r="K43" s="78">
        <v>1.5785416424198497</v>
      </c>
      <c r="L43" s="78" t="s">
        <v>83</v>
      </c>
      <c r="M43" s="78">
        <v>0.71032578512670252</v>
      </c>
      <c r="N43" s="78" t="s">
        <v>83</v>
      </c>
      <c r="O43" s="78">
        <v>3.6416290900463033</v>
      </c>
      <c r="P43" s="78" t="s">
        <v>83</v>
      </c>
      <c r="Q43" s="78">
        <v>5.8500620138937016</v>
      </c>
      <c r="R43" s="78" t="s">
        <v>83</v>
      </c>
      <c r="S43" s="78">
        <v>1.6131285589683102</v>
      </c>
      <c r="T43" s="78" t="s">
        <v>83</v>
      </c>
      <c r="U43" s="78">
        <v>2.7114527807952258</v>
      </c>
      <c r="V43" s="78" t="s">
        <v>83</v>
      </c>
      <c r="W43" s="78">
        <v>5.2349732361995862</v>
      </c>
      <c r="X43" s="78" t="s">
        <v>83</v>
      </c>
      <c r="Y43" s="78">
        <v>2.6775603709293416</v>
      </c>
      <c r="Z43" s="78" t="s">
        <v>83</v>
      </c>
      <c r="AA43" s="78">
        <v>4.9869813367180826E-2</v>
      </c>
      <c r="AB43" s="78" t="s">
        <v>83</v>
      </c>
      <c r="AC43" s="74">
        <v>40</v>
      </c>
      <c r="AD43" s="74">
        <v>10</v>
      </c>
      <c r="AE43" s="74">
        <v>15</v>
      </c>
      <c r="AF43" s="74">
        <v>500</v>
      </c>
      <c r="AH43" s="91"/>
      <c r="AI43" s="91"/>
    </row>
    <row r="44" spans="2:35" x14ac:dyDescent="0.2">
      <c r="B44" s="15">
        <f t="shared" si="1"/>
        <v>44965</v>
      </c>
      <c r="C44" s="83">
        <v>71.530574342583094</v>
      </c>
      <c r="D44" s="88">
        <f t="shared" si="0"/>
        <v>50.071402039808163</v>
      </c>
      <c r="E44" s="77">
        <v>536.59878213736738</v>
      </c>
      <c r="F44" s="77">
        <v>429.27902570989392</v>
      </c>
      <c r="G44" s="77">
        <v>155.12454512633926</v>
      </c>
      <c r="H44" s="77" t="s">
        <v>83</v>
      </c>
      <c r="I44" s="78">
        <v>0.83065664082204571</v>
      </c>
      <c r="J44" s="78" t="s">
        <v>83</v>
      </c>
      <c r="K44" s="78">
        <v>0.70749285469287493</v>
      </c>
      <c r="L44" s="78" t="s">
        <v>83</v>
      </c>
      <c r="M44" s="78">
        <v>0.63847383688296688</v>
      </c>
      <c r="N44" s="78" t="s">
        <v>83</v>
      </c>
      <c r="O44" s="78">
        <v>3.8549447026697021</v>
      </c>
      <c r="P44" s="78" t="s">
        <v>83</v>
      </c>
      <c r="Q44" s="78">
        <v>5.2854903511731042</v>
      </c>
      <c r="R44" s="78" t="s">
        <v>83</v>
      </c>
      <c r="S44" s="78">
        <v>1.5632219146030757</v>
      </c>
      <c r="T44" s="78" t="s">
        <v>83</v>
      </c>
      <c r="U44" s="78">
        <v>2.5564492891927313</v>
      </c>
      <c r="V44" s="78" t="s">
        <v>83</v>
      </c>
      <c r="W44" s="78">
        <v>5.3096458605979455</v>
      </c>
      <c r="X44" s="78" t="s">
        <v>83</v>
      </c>
      <c r="Y44" s="78">
        <v>2.3103736791915672</v>
      </c>
      <c r="Z44" s="78" t="s">
        <v>83</v>
      </c>
      <c r="AA44" s="78">
        <v>5.1702973914615258E-2</v>
      </c>
      <c r="AB44" s="78" t="s">
        <v>83</v>
      </c>
      <c r="AC44" s="74">
        <v>40</v>
      </c>
      <c r="AD44" s="74">
        <v>10</v>
      </c>
      <c r="AE44" s="74">
        <v>15</v>
      </c>
      <c r="AF44" s="74">
        <v>500</v>
      </c>
      <c r="AH44" s="91"/>
      <c r="AI44" s="91"/>
    </row>
    <row r="45" spans="2:35" x14ac:dyDescent="0.2">
      <c r="B45" s="15">
        <f t="shared" si="1"/>
        <v>44966</v>
      </c>
      <c r="C45" s="83">
        <v>33.388683937939582</v>
      </c>
      <c r="D45" s="84"/>
      <c r="E45" s="77">
        <v>335.41799226265908</v>
      </c>
      <c r="F45" s="77" t="s">
        <v>83</v>
      </c>
      <c r="G45" s="77">
        <v>101.85125994268968</v>
      </c>
      <c r="H45" s="77" t="s">
        <v>83</v>
      </c>
      <c r="I45" s="78">
        <v>0.5465904799791943</v>
      </c>
      <c r="J45" s="78" t="s">
        <v>83</v>
      </c>
      <c r="K45" s="78">
        <v>0.6481119744189805</v>
      </c>
      <c r="L45" s="78" t="s">
        <v>83</v>
      </c>
      <c r="M45" s="78">
        <v>0.37009999089682161</v>
      </c>
      <c r="N45" s="78" t="s">
        <v>83</v>
      </c>
      <c r="O45" s="78">
        <v>2.5130457275736293</v>
      </c>
      <c r="P45" s="78" t="s">
        <v>83</v>
      </c>
      <c r="Q45" s="78">
        <v>4.0152338273602526</v>
      </c>
      <c r="R45" s="78" t="s">
        <v>83</v>
      </c>
      <c r="S45" s="78">
        <v>1.3286856932140489</v>
      </c>
      <c r="T45" s="78" t="s">
        <v>83</v>
      </c>
      <c r="U45" s="78">
        <v>2.3700438886032047</v>
      </c>
      <c r="V45" s="78" t="s">
        <v>83</v>
      </c>
      <c r="W45" s="78">
        <v>4.5845030199478147</v>
      </c>
      <c r="X45" s="78" t="s">
        <v>83</v>
      </c>
      <c r="Y45" s="78">
        <v>2.3969342411901189</v>
      </c>
      <c r="Z45" s="78" t="s">
        <v>83</v>
      </c>
      <c r="AA45" s="78">
        <v>7.9350821456783197E-3</v>
      </c>
      <c r="AB45" s="78" t="s">
        <v>83</v>
      </c>
      <c r="AC45" s="74">
        <v>40</v>
      </c>
      <c r="AD45" s="74">
        <v>10</v>
      </c>
      <c r="AE45" s="74">
        <v>15</v>
      </c>
      <c r="AF45" s="74">
        <v>500</v>
      </c>
      <c r="AH45" s="91"/>
      <c r="AI45" s="91"/>
    </row>
    <row r="46" spans="2:35" x14ac:dyDescent="0.2">
      <c r="B46" s="15">
        <f t="shared" si="1"/>
        <v>44967</v>
      </c>
      <c r="C46" s="83">
        <v>71.383859859932301</v>
      </c>
      <c r="D46" s="88">
        <f t="shared" si="0"/>
        <v>49.968701901952606</v>
      </c>
      <c r="E46" s="77">
        <v>525.20703770985062</v>
      </c>
      <c r="F46" s="77">
        <v>420.16563016788052</v>
      </c>
      <c r="G46" s="77">
        <v>142.29774543969765</v>
      </c>
      <c r="H46" s="77" t="s">
        <v>83</v>
      </c>
      <c r="I46" s="78">
        <v>0.76413721296246728</v>
      </c>
      <c r="J46" s="78" t="s">
        <v>83</v>
      </c>
      <c r="K46" s="78">
        <v>2.0259441598820538</v>
      </c>
      <c r="L46" s="78" t="s">
        <v>83</v>
      </c>
      <c r="M46" s="78">
        <v>0.62603706339129517</v>
      </c>
      <c r="N46" s="78" t="s">
        <v>83</v>
      </c>
      <c r="O46" s="78">
        <v>2.0817014409439727</v>
      </c>
      <c r="P46" s="78" t="s">
        <v>83</v>
      </c>
      <c r="Q46" s="78">
        <v>7.1639224546607903</v>
      </c>
      <c r="R46" s="78" t="s">
        <v>83</v>
      </c>
      <c r="S46" s="78">
        <v>0.93496439482861338</v>
      </c>
      <c r="T46" s="78" t="s">
        <v>83</v>
      </c>
      <c r="U46" s="78">
        <v>2.18138402310879</v>
      </c>
      <c r="V46" s="78" t="s">
        <v>83</v>
      </c>
      <c r="W46" s="78">
        <v>3.7499637746053511</v>
      </c>
      <c r="X46" s="78" t="s">
        <v>83</v>
      </c>
      <c r="Y46" s="78">
        <v>2.1990705150025271</v>
      </c>
      <c r="Z46" s="78" t="s">
        <v>83</v>
      </c>
      <c r="AA46" s="78">
        <v>7.1559611962309533E-2</v>
      </c>
      <c r="AB46" s="78" t="s">
        <v>83</v>
      </c>
      <c r="AC46" s="74">
        <v>40</v>
      </c>
      <c r="AD46" s="74">
        <v>10</v>
      </c>
      <c r="AE46" s="74">
        <v>15</v>
      </c>
      <c r="AF46" s="74">
        <v>500</v>
      </c>
      <c r="AH46" s="91"/>
      <c r="AI46" s="91"/>
    </row>
    <row r="47" spans="2:35" x14ac:dyDescent="0.2">
      <c r="B47" s="15">
        <f t="shared" si="1"/>
        <v>44968</v>
      </c>
      <c r="C47" s="83">
        <v>75.466660517939772</v>
      </c>
      <c r="D47" s="88">
        <f t="shared" si="0"/>
        <v>52.82666236255784</v>
      </c>
      <c r="E47" s="77">
        <v>511.80133208074642</v>
      </c>
      <c r="F47" s="77">
        <v>409.44106566459715</v>
      </c>
      <c r="G47" s="77">
        <v>138.57040111474316</v>
      </c>
      <c r="H47" s="77" t="s">
        <v>83</v>
      </c>
      <c r="I47" s="78">
        <v>0.74140466713751885</v>
      </c>
      <c r="J47" s="78" t="s">
        <v>83</v>
      </c>
      <c r="K47" s="78">
        <v>1.5603551315060664</v>
      </c>
      <c r="L47" s="78" t="s">
        <v>83</v>
      </c>
      <c r="M47" s="78">
        <v>0.54333677023648874</v>
      </c>
      <c r="N47" s="78" t="s">
        <v>83</v>
      </c>
      <c r="O47" s="78">
        <v>2.6273615126250043</v>
      </c>
      <c r="P47" s="78" t="s">
        <v>83</v>
      </c>
      <c r="Q47" s="78">
        <v>8.211869404111102</v>
      </c>
      <c r="R47" s="78" t="s">
        <v>83</v>
      </c>
      <c r="S47" s="78">
        <v>2.1461364985886178</v>
      </c>
      <c r="T47" s="78" t="s">
        <v>83</v>
      </c>
      <c r="U47" s="78">
        <v>2.8903737446235902</v>
      </c>
      <c r="V47" s="78" t="s">
        <v>83</v>
      </c>
      <c r="W47" s="78">
        <v>4.6161084847212512</v>
      </c>
      <c r="X47" s="78" t="s">
        <v>83</v>
      </c>
      <c r="Y47" s="78">
        <v>2.0814956797374622</v>
      </c>
      <c r="Z47" s="78" t="s">
        <v>83</v>
      </c>
      <c r="AA47" s="78">
        <v>3.6338465692302342E-3</v>
      </c>
      <c r="AB47" s="78" t="s">
        <v>83</v>
      </c>
      <c r="AC47" s="74">
        <v>40</v>
      </c>
      <c r="AD47" s="74">
        <v>10</v>
      </c>
      <c r="AE47" s="74">
        <v>15</v>
      </c>
      <c r="AF47" s="74">
        <v>500</v>
      </c>
      <c r="AH47" s="91"/>
      <c r="AI47" s="91"/>
    </row>
    <row r="48" spans="2:35" x14ac:dyDescent="0.2">
      <c r="B48" s="15">
        <f t="shared" si="1"/>
        <v>44969</v>
      </c>
      <c r="C48" s="83">
        <v>78.53012522699764</v>
      </c>
      <c r="D48" s="88">
        <f t="shared" si="0"/>
        <v>54.971087658898348</v>
      </c>
      <c r="E48" s="77">
        <v>363.40335702425222</v>
      </c>
      <c r="F48" s="77" t="s">
        <v>83</v>
      </c>
      <c r="G48" s="77">
        <v>131.39501470830101</v>
      </c>
      <c r="H48" s="77" t="s">
        <v>83</v>
      </c>
      <c r="I48" s="78">
        <v>0.77053899827096606</v>
      </c>
      <c r="J48" s="78" t="s">
        <v>83</v>
      </c>
      <c r="K48" s="78">
        <v>1.3821398187028402</v>
      </c>
      <c r="L48" s="78" t="s">
        <v>83</v>
      </c>
      <c r="M48" s="78">
        <v>0.55555744753482472</v>
      </c>
      <c r="N48" s="78" t="s">
        <v>83</v>
      </c>
      <c r="O48" s="78">
        <v>2.5150342471844636</v>
      </c>
      <c r="P48" s="78" t="s">
        <v>83</v>
      </c>
      <c r="Q48" s="78">
        <v>8.7375271656050657</v>
      </c>
      <c r="R48" s="78" t="s">
        <v>83</v>
      </c>
      <c r="S48" s="78">
        <v>2.0819527827110167</v>
      </c>
      <c r="T48" s="78" t="s">
        <v>83</v>
      </c>
      <c r="U48" s="78">
        <v>1.7007733632428887</v>
      </c>
      <c r="V48" s="78" t="s">
        <v>83</v>
      </c>
      <c r="W48" s="78">
        <v>5.4767880730755349</v>
      </c>
      <c r="X48" s="78" t="s">
        <v>83</v>
      </c>
      <c r="Y48" s="78">
        <v>2.1688323182622824</v>
      </c>
      <c r="Z48" s="78" t="s">
        <v>83</v>
      </c>
      <c r="AA48" s="78">
        <v>2.7669286773706652E-2</v>
      </c>
      <c r="AB48" s="78" t="s">
        <v>83</v>
      </c>
      <c r="AC48" s="74">
        <v>40</v>
      </c>
      <c r="AD48" s="74">
        <v>10</v>
      </c>
      <c r="AE48" s="74">
        <v>15</v>
      </c>
      <c r="AF48" s="74">
        <v>500</v>
      </c>
      <c r="AH48" s="91"/>
      <c r="AI48" s="91"/>
    </row>
    <row r="49" spans="2:35" x14ac:dyDescent="0.2">
      <c r="B49" s="15">
        <f t="shared" si="1"/>
        <v>44970</v>
      </c>
      <c r="C49" s="83">
        <v>62.846140259804848</v>
      </c>
      <c r="D49" s="88">
        <f t="shared" si="0"/>
        <v>43.99229818186339</v>
      </c>
      <c r="E49" s="77">
        <v>422.59201919964335</v>
      </c>
      <c r="F49" s="77" t="s">
        <v>83</v>
      </c>
      <c r="G49" s="77">
        <v>160.40848866590756</v>
      </c>
      <c r="H49" s="77" t="s">
        <v>83</v>
      </c>
      <c r="I49" s="78">
        <v>0.81600373876976273</v>
      </c>
      <c r="J49" s="78" t="s">
        <v>83</v>
      </c>
      <c r="K49" s="78">
        <v>1.1016443662472482</v>
      </c>
      <c r="L49" s="78" t="s">
        <v>83</v>
      </c>
      <c r="M49" s="78">
        <v>0.50629837468158367</v>
      </c>
      <c r="N49" s="78" t="s">
        <v>83</v>
      </c>
      <c r="O49" s="78">
        <v>3.1192099736085961</v>
      </c>
      <c r="P49" s="78" t="s">
        <v>83</v>
      </c>
      <c r="Q49" s="78">
        <v>7.8481010879311519</v>
      </c>
      <c r="R49" s="78" t="s">
        <v>83</v>
      </c>
      <c r="S49" s="78">
        <v>2.038608536941946</v>
      </c>
      <c r="T49" s="78" t="s">
        <v>83</v>
      </c>
      <c r="U49" s="78">
        <v>0.87246249731358305</v>
      </c>
      <c r="V49" s="78" t="s">
        <v>83</v>
      </c>
      <c r="W49" s="78">
        <v>5.5823972422124708</v>
      </c>
      <c r="X49" s="78" t="s">
        <v>83</v>
      </c>
      <c r="Y49" s="78">
        <v>2.3401197743004096</v>
      </c>
      <c r="Z49" s="78" t="s">
        <v>83</v>
      </c>
      <c r="AA49" s="78">
        <v>3.2941287128006098E-2</v>
      </c>
      <c r="AB49" s="78" t="s">
        <v>83</v>
      </c>
      <c r="AC49" s="74">
        <v>40</v>
      </c>
      <c r="AD49" s="74">
        <v>10</v>
      </c>
      <c r="AE49" s="74">
        <v>15</v>
      </c>
      <c r="AF49" s="74">
        <v>500</v>
      </c>
      <c r="AH49" s="91"/>
      <c r="AI49" s="91"/>
    </row>
    <row r="50" spans="2:35" x14ac:dyDescent="0.2">
      <c r="B50" s="15">
        <f t="shared" si="1"/>
        <v>44971</v>
      </c>
      <c r="C50" s="83">
        <v>14.027735053168398</v>
      </c>
      <c r="D50" s="84"/>
      <c r="E50" s="77">
        <v>64.70373090576561</v>
      </c>
      <c r="F50" s="77" t="s">
        <v>83</v>
      </c>
      <c r="G50" s="77">
        <v>24.834657995879212</v>
      </c>
      <c r="H50" s="77" t="s">
        <v>83</v>
      </c>
      <c r="I50" s="78">
        <v>0.54974294499050069</v>
      </c>
      <c r="J50" s="78" t="s">
        <v>83</v>
      </c>
      <c r="K50" s="78">
        <v>0.94629468084436097</v>
      </c>
      <c r="L50" s="78" t="s">
        <v>83</v>
      </c>
      <c r="M50" s="78">
        <v>0.45916510512513248</v>
      </c>
      <c r="N50" s="78" t="s">
        <v>83</v>
      </c>
      <c r="O50" s="78">
        <v>2.6518045794140299</v>
      </c>
      <c r="P50" s="78" t="s">
        <v>83</v>
      </c>
      <c r="Q50" s="78">
        <v>7.6223414055942085</v>
      </c>
      <c r="R50" s="78" t="s">
        <v>83</v>
      </c>
      <c r="S50" s="78">
        <v>1.3695005724131721</v>
      </c>
      <c r="T50" s="78" t="s">
        <v>83</v>
      </c>
      <c r="U50" s="78">
        <v>1.3166965394857744</v>
      </c>
      <c r="V50" s="78" t="s">
        <v>83</v>
      </c>
      <c r="W50" s="78">
        <v>5.93695962935921</v>
      </c>
      <c r="X50" s="78" t="s">
        <v>83</v>
      </c>
      <c r="Y50" s="78">
        <v>2.4358844228279177</v>
      </c>
      <c r="Z50" s="78" t="s">
        <v>83</v>
      </c>
      <c r="AA50" s="78">
        <v>1.2279310011098993E-2</v>
      </c>
      <c r="AB50" s="78" t="s">
        <v>83</v>
      </c>
      <c r="AC50" s="74">
        <v>40</v>
      </c>
      <c r="AD50" s="74">
        <v>10</v>
      </c>
      <c r="AE50" s="74">
        <v>15</v>
      </c>
      <c r="AF50" s="74">
        <v>500</v>
      </c>
      <c r="AH50" s="91"/>
      <c r="AI50" s="91"/>
    </row>
    <row r="51" spans="2:35" ht="15" x14ac:dyDescent="0.2">
      <c r="B51" s="15">
        <f t="shared" si="1"/>
        <v>44972</v>
      </c>
      <c r="C51" s="105" t="s">
        <v>85</v>
      </c>
      <c r="D51" s="105"/>
      <c r="E51" s="105"/>
      <c r="F51" s="105"/>
      <c r="G51" s="105"/>
      <c r="H51" s="105"/>
      <c r="I51" s="105"/>
      <c r="J51" s="105"/>
      <c r="K51" s="78">
        <v>1.4694724622095714</v>
      </c>
      <c r="L51" s="78" t="s">
        <v>83</v>
      </c>
      <c r="M51" s="78">
        <v>0.57884253603010005</v>
      </c>
      <c r="N51" s="78" t="s">
        <v>83</v>
      </c>
      <c r="O51" s="78">
        <v>1.6190394897727665</v>
      </c>
      <c r="P51" s="78" t="s">
        <v>83</v>
      </c>
      <c r="Q51" s="78">
        <v>7.5845280542375786</v>
      </c>
      <c r="R51" s="78" t="s">
        <v>83</v>
      </c>
      <c r="S51" s="78">
        <v>1.4822713125781397</v>
      </c>
      <c r="T51" s="78" t="s">
        <v>83</v>
      </c>
      <c r="U51" s="78">
        <v>2.1659692097331211</v>
      </c>
      <c r="V51" s="78" t="s">
        <v>83</v>
      </c>
      <c r="W51" s="78">
        <v>6.8966647164492336</v>
      </c>
      <c r="X51" s="78" t="s">
        <v>83</v>
      </c>
      <c r="Y51" s="78">
        <v>2.5694022408440769</v>
      </c>
      <c r="Z51" s="78" t="s">
        <v>83</v>
      </c>
      <c r="AA51" s="78">
        <v>7.4843006274778702E-3</v>
      </c>
      <c r="AB51" s="78" t="s">
        <v>83</v>
      </c>
      <c r="AC51" s="74">
        <v>40</v>
      </c>
      <c r="AD51" s="74">
        <v>10</v>
      </c>
      <c r="AE51" s="74">
        <v>15</v>
      </c>
      <c r="AF51" s="74">
        <v>500</v>
      </c>
      <c r="AH51" s="91"/>
      <c r="AI51" s="91"/>
    </row>
    <row r="52" spans="2:35" x14ac:dyDescent="0.2">
      <c r="B52" s="15">
        <f t="shared" si="1"/>
        <v>44973</v>
      </c>
      <c r="C52" s="83">
        <v>13.506736497949198</v>
      </c>
      <c r="D52" s="84"/>
      <c r="E52" s="77">
        <v>-2.3218417954608959</v>
      </c>
      <c r="F52" s="77" t="s">
        <v>83</v>
      </c>
      <c r="G52" s="77">
        <v>3.7045036811411856</v>
      </c>
      <c r="H52" s="77" t="s">
        <v>83</v>
      </c>
      <c r="I52" s="78">
        <v>0.28651382514112317</v>
      </c>
      <c r="J52" s="78" t="s">
        <v>83</v>
      </c>
      <c r="K52" s="78">
        <v>0.85358233338777034</v>
      </c>
      <c r="L52" s="78" t="s">
        <v>83</v>
      </c>
      <c r="M52" s="78">
        <v>0.49605394738496039</v>
      </c>
      <c r="N52" s="78" t="s">
        <v>83</v>
      </c>
      <c r="O52" s="78">
        <v>1.6666772459665271</v>
      </c>
      <c r="P52" s="78" t="s">
        <v>83</v>
      </c>
      <c r="Q52" s="78">
        <v>9.0034187568252619</v>
      </c>
      <c r="R52" s="78" t="s">
        <v>83</v>
      </c>
      <c r="S52" s="78">
        <v>1.7150285802935799</v>
      </c>
      <c r="T52" s="78" t="s">
        <v>83</v>
      </c>
      <c r="U52" s="78">
        <v>2.1193165198517154</v>
      </c>
      <c r="V52" s="78" t="s">
        <v>83</v>
      </c>
      <c r="W52" s="78">
        <v>4.8218835772877036</v>
      </c>
      <c r="X52" s="78" t="s">
        <v>83</v>
      </c>
      <c r="Y52" s="78">
        <v>2.583610777889938</v>
      </c>
      <c r="Z52" s="78" t="s">
        <v>83</v>
      </c>
      <c r="AA52" s="78">
        <v>4.5469639589747314E-3</v>
      </c>
      <c r="AB52" s="78" t="s">
        <v>83</v>
      </c>
      <c r="AC52" s="74">
        <v>40</v>
      </c>
      <c r="AD52" s="74">
        <v>10</v>
      </c>
      <c r="AE52" s="74">
        <v>15</v>
      </c>
      <c r="AF52" s="74">
        <v>500</v>
      </c>
      <c r="AH52" s="91"/>
      <c r="AI52" s="91"/>
    </row>
    <row r="53" spans="2:35" x14ac:dyDescent="0.2">
      <c r="B53" s="15">
        <f t="shared" si="1"/>
        <v>44974</v>
      </c>
      <c r="C53" s="83">
        <v>78.99994682890582</v>
      </c>
      <c r="D53" s="88">
        <f t="shared" si="0"/>
        <v>55.299962780234068</v>
      </c>
      <c r="E53" s="77">
        <v>264.20475742809435</v>
      </c>
      <c r="F53" s="77" t="s">
        <v>83</v>
      </c>
      <c r="G53" s="77">
        <v>118.66711130616264</v>
      </c>
      <c r="H53" s="77" t="s">
        <v>83</v>
      </c>
      <c r="I53" s="78">
        <v>0.49395293893195902</v>
      </c>
      <c r="J53" s="78" t="s">
        <v>83</v>
      </c>
      <c r="K53" s="78">
        <v>0.82516127730114763</v>
      </c>
      <c r="L53" s="78" t="s">
        <v>83</v>
      </c>
      <c r="M53" s="78">
        <v>0.44997429576344933</v>
      </c>
      <c r="N53" s="78" t="s">
        <v>83</v>
      </c>
      <c r="O53" s="78">
        <v>2.2178282116291426</v>
      </c>
      <c r="P53" s="78" t="s">
        <v>83</v>
      </c>
      <c r="Q53" s="78">
        <v>5.543129574532097</v>
      </c>
      <c r="R53" s="78" t="s">
        <v>83</v>
      </c>
      <c r="S53" s="78">
        <v>1.8429132426716741</v>
      </c>
      <c r="T53" s="78" t="s">
        <v>83</v>
      </c>
      <c r="U53" s="78">
        <v>2.052914647066078</v>
      </c>
      <c r="V53" s="78" t="s">
        <v>83</v>
      </c>
      <c r="W53" s="78">
        <v>4.5065984298481441</v>
      </c>
      <c r="X53" s="78" t="s">
        <v>83</v>
      </c>
      <c r="Y53" s="78">
        <v>2.214924770454898</v>
      </c>
      <c r="Z53" s="78" t="s">
        <v>83</v>
      </c>
      <c r="AA53" s="78">
        <v>6.0072350793747079E-2</v>
      </c>
      <c r="AB53" s="78" t="s">
        <v>83</v>
      </c>
      <c r="AC53" s="74">
        <v>40</v>
      </c>
      <c r="AD53" s="74">
        <v>10</v>
      </c>
      <c r="AE53" s="74">
        <v>15</v>
      </c>
      <c r="AF53" s="74">
        <v>500</v>
      </c>
      <c r="AH53" s="91"/>
      <c r="AI53" s="91"/>
    </row>
    <row r="54" spans="2:35" x14ac:dyDescent="0.2">
      <c r="B54" s="15">
        <f t="shared" si="1"/>
        <v>44975</v>
      </c>
      <c r="C54" s="83">
        <v>32.960018057074969</v>
      </c>
      <c r="D54" s="84"/>
      <c r="E54" s="77">
        <v>307.9922996907772</v>
      </c>
      <c r="F54" s="77" t="s">
        <v>83</v>
      </c>
      <c r="G54" s="77">
        <v>124.98349385598473</v>
      </c>
      <c r="H54" s="77" t="s">
        <v>83</v>
      </c>
      <c r="I54" s="78">
        <v>0.47955945491252383</v>
      </c>
      <c r="J54" s="78" t="s">
        <v>83</v>
      </c>
      <c r="K54" s="78">
        <v>1.0068082210143936</v>
      </c>
      <c r="L54" s="78" t="s">
        <v>83</v>
      </c>
      <c r="M54" s="78">
        <v>0.53291018491191089</v>
      </c>
      <c r="N54" s="78" t="s">
        <v>83</v>
      </c>
      <c r="O54" s="78">
        <v>2.9883457890212366</v>
      </c>
      <c r="P54" s="78" t="s">
        <v>83</v>
      </c>
      <c r="Q54" s="78">
        <v>7.8663197291423259</v>
      </c>
      <c r="R54" s="78" t="s">
        <v>83</v>
      </c>
      <c r="S54" s="78">
        <v>2.2722337584815673</v>
      </c>
      <c r="T54" s="78" t="s">
        <v>83</v>
      </c>
      <c r="U54" s="78">
        <v>2.264815366947095</v>
      </c>
      <c r="V54" s="78" t="s">
        <v>83</v>
      </c>
      <c r="W54" s="78">
        <v>3.9355166261807883</v>
      </c>
      <c r="X54" s="78" t="s">
        <v>83</v>
      </c>
      <c r="Y54" s="78">
        <v>2.2177455758452629</v>
      </c>
      <c r="Z54" s="78" t="s">
        <v>83</v>
      </c>
      <c r="AA54" s="78">
        <v>0.2408891832511928</v>
      </c>
      <c r="AB54" s="78" t="s">
        <v>83</v>
      </c>
      <c r="AC54" s="74">
        <v>40</v>
      </c>
      <c r="AD54" s="74">
        <v>10</v>
      </c>
      <c r="AE54" s="74">
        <v>15</v>
      </c>
      <c r="AF54" s="74">
        <v>500</v>
      </c>
      <c r="AH54" s="91"/>
      <c r="AI54" s="91"/>
    </row>
    <row r="55" spans="2:35" x14ac:dyDescent="0.2">
      <c r="B55" s="15">
        <f t="shared" si="1"/>
        <v>44976</v>
      </c>
      <c r="C55" s="83">
        <v>33.186285807291675</v>
      </c>
      <c r="D55" s="84"/>
      <c r="E55" s="77">
        <v>417.58841216017407</v>
      </c>
      <c r="F55" s="77" t="s">
        <v>83</v>
      </c>
      <c r="G55" s="77">
        <v>128.31383759248956</v>
      </c>
      <c r="H55" s="77" t="s">
        <v>83</v>
      </c>
      <c r="I55" s="78">
        <v>0.63374151623016206</v>
      </c>
      <c r="J55" s="78" t="s">
        <v>83</v>
      </c>
      <c r="K55" s="78">
        <v>1.8395327447716809</v>
      </c>
      <c r="L55" s="78" t="s">
        <v>83</v>
      </c>
      <c r="M55" s="78">
        <v>0.64064049957088576</v>
      </c>
      <c r="N55" s="78" t="s">
        <v>83</v>
      </c>
      <c r="O55" s="78">
        <v>2.6793329995716486</v>
      </c>
      <c r="P55" s="78" t="s">
        <v>83</v>
      </c>
      <c r="Q55" s="78">
        <v>9.1531866534446849</v>
      </c>
      <c r="R55" s="78" t="s">
        <v>83</v>
      </c>
      <c r="S55" s="78">
        <v>2.8804998657113163</v>
      </c>
      <c r="T55" s="78" t="s">
        <v>83</v>
      </c>
      <c r="U55" s="78">
        <v>2.3648755831061452</v>
      </c>
      <c r="V55" s="78" t="s">
        <v>83</v>
      </c>
      <c r="W55" s="78">
        <v>5.2211216186918783</v>
      </c>
      <c r="X55" s="78" t="s">
        <v>83</v>
      </c>
      <c r="Y55" s="78">
        <v>2.2609354722341748</v>
      </c>
      <c r="Z55" s="78" t="s">
        <v>83</v>
      </c>
      <c r="AA55" s="78">
        <v>9.0053668013373722E-2</v>
      </c>
      <c r="AB55" s="78" t="s">
        <v>83</v>
      </c>
      <c r="AC55" s="74">
        <v>40</v>
      </c>
      <c r="AD55" s="74">
        <v>10</v>
      </c>
      <c r="AE55" s="74">
        <v>15</v>
      </c>
      <c r="AF55" s="74">
        <v>500</v>
      </c>
      <c r="AH55" s="91"/>
      <c r="AI55" s="91"/>
    </row>
    <row r="56" spans="2:35" x14ac:dyDescent="0.2">
      <c r="B56" s="15">
        <f t="shared" si="1"/>
        <v>44977</v>
      </c>
      <c r="C56" s="83">
        <v>36.13183430061968</v>
      </c>
      <c r="D56" s="84"/>
      <c r="E56" s="77">
        <v>400.39179379881273</v>
      </c>
      <c r="F56" s="77" t="s">
        <v>83</v>
      </c>
      <c r="G56" s="77">
        <v>120.74049778748993</v>
      </c>
      <c r="H56" s="77" t="s">
        <v>83</v>
      </c>
      <c r="I56" s="78">
        <v>0.63994551250780685</v>
      </c>
      <c r="J56" s="78" t="s">
        <v>83</v>
      </c>
      <c r="K56" s="78">
        <v>0.9671808241344142</v>
      </c>
      <c r="L56" s="78" t="s">
        <v>83</v>
      </c>
      <c r="M56" s="78">
        <v>0.43920804068257557</v>
      </c>
      <c r="N56" s="78" t="s">
        <v>83</v>
      </c>
      <c r="O56" s="78">
        <v>2.481990267569949</v>
      </c>
      <c r="P56" s="78" t="s">
        <v>83</v>
      </c>
      <c r="Q56" s="78">
        <v>9.0725904931724504</v>
      </c>
      <c r="R56" s="78" t="s">
        <v>83</v>
      </c>
      <c r="S56" s="78">
        <v>1.9319969509349222</v>
      </c>
      <c r="T56" s="78" t="s">
        <v>83</v>
      </c>
      <c r="U56" s="78">
        <v>2.0368535398501102</v>
      </c>
      <c r="V56" s="78" t="s">
        <v>83</v>
      </c>
      <c r="W56" s="78">
        <v>4.2772735881402681</v>
      </c>
      <c r="X56" s="78" t="s">
        <v>83</v>
      </c>
      <c r="Y56" s="78">
        <v>2.130266710345134</v>
      </c>
      <c r="Z56" s="78" t="s">
        <v>83</v>
      </c>
      <c r="AA56" s="78">
        <v>0.14556316562297011</v>
      </c>
      <c r="AB56" s="78" t="s">
        <v>83</v>
      </c>
      <c r="AC56" s="74">
        <v>40</v>
      </c>
      <c r="AD56" s="74">
        <v>10</v>
      </c>
      <c r="AE56" s="74">
        <v>15</v>
      </c>
      <c r="AF56" s="74">
        <v>500</v>
      </c>
      <c r="AH56" s="91"/>
      <c r="AI56" s="91"/>
    </row>
    <row r="57" spans="2:35" x14ac:dyDescent="0.2">
      <c r="B57" s="15">
        <f t="shared" si="1"/>
        <v>44978</v>
      </c>
      <c r="C57" s="83">
        <v>45.021638181232341</v>
      </c>
      <c r="D57" s="84">
        <f t="shared" si="0"/>
        <v>31.515146726862636</v>
      </c>
      <c r="E57" s="77">
        <v>458.16313959492101</v>
      </c>
      <c r="F57" s="77" t="s">
        <v>83</v>
      </c>
      <c r="G57" s="77">
        <v>140.36908206082413</v>
      </c>
      <c r="H57" s="77" t="s">
        <v>83</v>
      </c>
      <c r="I57" s="78">
        <v>0.76549126976999304</v>
      </c>
      <c r="J57" s="78" t="s">
        <v>83</v>
      </c>
      <c r="K57" s="78">
        <v>1.8723739197866576</v>
      </c>
      <c r="L57" s="78" t="s">
        <v>83</v>
      </c>
      <c r="M57" s="78">
        <v>0.70885928189335712</v>
      </c>
      <c r="N57" s="78" t="s">
        <v>83</v>
      </c>
      <c r="O57" s="78">
        <v>0.57925061074102568</v>
      </c>
      <c r="P57" s="78" t="s">
        <v>83</v>
      </c>
      <c r="Q57" s="78">
        <v>8.6593201969655915</v>
      </c>
      <c r="R57" s="78" t="s">
        <v>83</v>
      </c>
      <c r="S57" s="78">
        <v>1.3416650879256542</v>
      </c>
      <c r="T57" s="78" t="s">
        <v>83</v>
      </c>
      <c r="U57" s="78">
        <v>2.1294986013905106</v>
      </c>
      <c r="V57" s="78" t="s">
        <v>83</v>
      </c>
      <c r="W57" s="78">
        <v>4.3334575991369562</v>
      </c>
      <c r="X57" s="78" t="s">
        <v>83</v>
      </c>
      <c r="Y57" s="78">
        <v>2.9362804629762098</v>
      </c>
      <c r="Z57" s="78" t="s">
        <v>83</v>
      </c>
      <c r="AA57" s="78">
        <v>0.26939537102623579</v>
      </c>
      <c r="AB57" s="78" t="s">
        <v>83</v>
      </c>
      <c r="AC57" s="74">
        <v>40</v>
      </c>
      <c r="AD57" s="74">
        <v>10</v>
      </c>
      <c r="AE57" s="74">
        <v>15</v>
      </c>
      <c r="AF57" s="74">
        <v>500</v>
      </c>
      <c r="AH57" s="91"/>
      <c r="AI57" s="91"/>
    </row>
    <row r="58" spans="2:35" x14ac:dyDescent="0.2">
      <c r="B58" s="15">
        <f t="shared" si="1"/>
        <v>44979</v>
      </c>
      <c r="C58" s="83">
        <v>46.457746654036086</v>
      </c>
      <c r="D58" s="84">
        <f t="shared" si="0"/>
        <v>32.520422657825257</v>
      </c>
      <c r="E58" s="77">
        <v>382.88568041740183</v>
      </c>
      <c r="F58" s="77" t="s">
        <v>83</v>
      </c>
      <c r="G58" s="77">
        <v>129.44974566853389</v>
      </c>
      <c r="H58" s="77" t="s">
        <v>83</v>
      </c>
      <c r="I58" s="78">
        <v>0.70641617607044138</v>
      </c>
      <c r="J58" s="78" t="s">
        <v>83</v>
      </c>
      <c r="K58" s="78">
        <v>1.7495892098963279</v>
      </c>
      <c r="L58" s="78" t="s">
        <v>83</v>
      </c>
      <c r="M58" s="78">
        <v>0.64168639724641374</v>
      </c>
      <c r="N58" s="78" t="s">
        <v>83</v>
      </c>
      <c r="O58" s="78">
        <v>0.4293714734160779</v>
      </c>
      <c r="P58" s="78" t="s">
        <v>83</v>
      </c>
      <c r="Q58" s="78">
        <v>7.5594452233437437</v>
      </c>
      <c r="R58" s="78" t="s">
        <v>83</v>
      </c>
      <c r="S58" s="78">
        <v>1.7668222717541266</v>
      </c>
      <c r="T58" s="78" t="s">
        <v>83</v>
      </c>
      <c r="U58" s="78">
        <v>1.5934692851836441</v>
      </c>
      <c r="V58" s="78" t="s">
        <v>83</v>
      </c>
      <c r="W58" s="78">
        <v>3.7213607660634271</v>
      </c>
      <c r="X58" s="78" t="s">
        <v>83</v>
      </c>
      <c r="Y58" s="78">
        <v>2.6222420640199342</v>
      </c>
      <c r="Z58" s="78" t="s">
        <v>83</v>
      </c>
      <c r="AA58" s="78">
        <v>0.22577315034190321</v>
      </c>
      <c r="AB58" s="78" t="s">
        <v>83</v>
      </c>
      <c r="AC58" s="74">
        <v>40</v>
      </c>
      <c r="AD58" s="74">
        <v>10</v>
      </c>
      <c r="AE58" s="74">
        <v>15</v>
      </c>
      <c r="AF58" s="74">
        <v>500</v>
      </c>
      <c r="AH58" s="91"/>
      <c r="AI58" s="91"/>
    </row>
    <row r="59" spans="2:35" x14ac:dyDescent="0.2">
      <c r="B59" s="15">
        <f t="shared" si="1"/>
        <v>44980</v>
      </c>
      <c r="C59" s="83">
        <v>41.456002807254244</v>
      </c>
      <c r="D59" s="84">
        <f t="shared" si="0"/>
        <v>29.019201965077968</v>
      </c>
      <c r="E59" s="77">
        <v>368.67297396934447</v>
      </c>
      <c r="F59" s="77" t="s">
        <v>83</v>
      </c>
      <c r="G59" s="77">
        <v>112.65889232592012</v>
      </c>
      <c r="H59" s="77" t="s">
        <v>83</v>
      </c>
      <c r="I59" s="78">
        <v>0.70058093093585261</v>
      </c>
      <c r="J59" s="78" t="s">
        <v>83</v>
      </c>
      <c r="K59" s="78">
        <v>1.9541495263820068</v>
      </c>
      <c r="L59" s="78" t="s">
        <v>83</v>
      </c>
      <c r="M59" s="78">
        <v>0.67798441977966151</v>
      </c>
      <c r="N59" s="78" t="s">
        <v>83</v>
      </c>
      <c r="O59" s="78">
        <v>0.51649925220807935</v>
      </c>
      <c r="P59" s="78" t="s">
        <v>83</v>
      </c>
      <c r="Q59" s="78">
        <v>7.3073730891634829</v>
      </c>
      <c r="R59" s="78" t="s">
        <v>83</v>
      </c>
      <c r="S59" s="78">
        <v>2.6391841764502901</v>
      </c>
      <c r="T59" s="78" t="s">
        <v>83</v>
      </c>
      <c r="U59" s="78">
        <v>2.075149834108589</v>
      </c>
      <c r="V59" s="78" t="s">
        <v>83</v>
      </c>
      <c r="W59" s="78">
        <v>4.9316748532675705</v>
      </c>
      <c r="X59" s="78" t="s">
        <v>83</v>
      </c>
      <c r="Y59" s="78">
        <v>2.9907390671121634</v>
      </c>
      <c r="Z59" s="78" t="s">
        <v>83</v>
      </c>
      <c r="AA59" s="78">
        <v>0.22496596415552647</v>
      </c>
      <c r="AB59" s="78" t="s">
        <v>83</v>
      </c>
      <c r="AC59" s="74">
        <v>40</v>
      </c>
      <c r="AD59" s="74">
        <v>10</v>
      </c>
      <c r="AE59" s="74">
        <v>15</v>
      </c>
      <c r="AF59" s="74">
        <v>500</v>
      </c>
      <c r="AH59" s="91"/>
      <c r="AI59" s="91"/>
    </row>
    <row r="60" spans="2:35" x14ac:dyDescent="0.2">
      <c r="B60" s="15">
        <f t="shared" si="1"/>
        <v>44981</v>
      </c>
      <c r="C60" s="83">
        <v>49.737327566781651</v>
      </c>
      <c r="D60" s="84">
        <f t="shared" si="0"/>
        <v>34.816129296747157</v>
      </c>
      <c r="E60" s="77">
        <v>489.41137501517699</v>
      </c>
      <c r="F60" s="77" t="s">
        <v>83</v>
      </c>
      <c r="G60" s="77">
        <v>108.75826125690757</v>
      </c>
      <c r="H60" s="77" t="s">
        <v>83</v>
      </c>
      <c r="I60" s="78">
        <v>0.84136771629702367</v>
      </c>
      <c r="J60" s="78" t="s">
        <v>83</v>
      </c>
      <c r="K60" s="78">
        <v>1.7565540451008608</v>
      </c>
      <c r="L60" s="78" t="s">
        <v>83</v>
      </c>
      <c r="M60" s="78">
        <v>0.61637304126122483</v>
      </c>
      <c r="N60" s="78" t="s">
        <v>83</v>
      </c>
      <c r="O60" s="78">
        <v>1.6672842281389657</v>
      </c>
      <c r="P60" s="78" t="s">
        <v>83</v>
      </c>
      <c r="Q60" s="78">
        <v>7.5975799348616606</v>
      </c>
      <c r="R60" s="78" t="s">
        <v>83</v>
      </c>
      <c r="S60" s="78">
        <v>2.7383819695304257</v>
      </c>
      <c r="T60" s="78" t="s">
        <v>83</v>
      </c>
      <c r="U60" s="78">
        <v>2.223478044244442</v>
      </c>
      <c r="V60" s="78" t="s">
        <v>83</v>
      </c>
      <c r="W60" s="78">
        <v>5.3539728414509646</v>
      </c>
      <c r="X60" s="78" t="s">
        <v>83</v>
      </c>
      <c r="Y60" s="78">
        <v>2.6473477089277679</v>
      </c>
      <c r="Z60" s="78" t="s">
        <v>83</v>
      </c>
      <c r="AA60" s="78">
        <v>4.3146452363758026E-2</v>
      </c>
      <c r="AB60" s="78" t="s">
        <v>83</v>
      </c>
      <c r="AC60" s="74">
        <v>40</v>
      </c>
      <c r="AD60" s="74">
        <v>10</v>
      </c>
      <c r="AE60" s="74">
        <v>15</v>
      </c>
      <c r="AF60" s="74">
        <v>500</v>
      </c>
      <c r="AH60" s="91"/>
      <c r="AI60" s="91"/>
    </row>
    <row r="61" spans="2:35" x14ac:dyDescent="0.2">
      <c r="B61" s="15">
        <f t="shared" si="1"/>
        <v>44982</v>
      </c>
      <c r="C61" s="83">
        <v>50.24267072159769</v>
      </c>
      <c r="D61" s="84">
        <f t="shared" si="0"/>
        <v>35.169869505118378</v>
      </c>
      <c r="E61" s="77">
        <v>437.47649078516685</v>
      </c>
      <c r="F61" s="77" t="s">
        <v>83</v>
      </c>
      <c r="G61" s="77">
        <v>124.54201106010312</v>
      </c>
      <c r="H61" s="77" t="s">
        <v>83</v>
      </c>
      <c r="I61" s="78">
        <v>0.50964403913412148</v>
      </c>
      <c r="J61" s="78" t="s">
        <v>83</v>
      </c>
      <c r="K61" s="78">
        <v>1.9284098819044901</v>
      </c>
      <c r="L61" s="78" t="s">
        <v>83</v>
      </c>
      <c r="M61" s="78">
        <v>0.63954670240754041</v>
      </c>
      <c r="N61" s="78" t="s">
        <v>83</v>
      </c>
      <c r="O61" s="78">
        <v>2.4636254503288204</v>
      </c>
      <c r="P61" s="78" t="s">
        <v>83</v>
      </c>
      <c r="Q61" s="78">
        <v>9.5706632693220186</v>
      </c>
      <c r="R61" s="78" t="s">
        <v>83</v>
      </c>
      <c r="S61" s="78">
        <v>1.6631046253272006</v>
      </c>
      <c r="T61" s="78" t="s">
        <v>83</v>
      </c>
      <c r="U61" s="78">
        <v>2.3189605915532328</v>
      </c>
      <c r="V61" s="78" t="s">
        <v>83</v>
      </c>
      <c r="W61" s="78">
        <v>6.1883783857606804</v>
      </c>
      <c r="X61" s="78" t="s">
        <v>83</v>
      </c>
      <c r="Y61" s="78">
        <v>2.7812326441792368</v>
      </c>
      <c r="Z61" s="78" t="s">
        <v>83</v>
      </c>
      <c r="AA61" s="78">
        <v>3.8379540222806041E-2</v>
      </c>
      <c r="AB61" s="78" t="s">
        <v>83</v>
      </c>
      <c r="AC61" s="74">
        <v>40</v>
      </c>
      <c r="AD61" s="74">
        <v>10</v>
      </c>
      <c r="AE61" s="74">
        <v>15</v>
      </c>
      <c r="AF61" s="74">
        <v>500</v>
      </c>
      <c r="AH61" s="91"/>
      <c r="AI61" s="91"/>
    </row>
    <row r="62" spans="2:35" x14ac:dyDescent="0.2">
      <c r="B62" s="15">
        <f t="shared" si="1"/>
        <v>44983</v>
      </c>
      <c r="C62" s="83">
        <v>50.004988897695313</v>
      </c>
      <c r="D62" s="84">
        <f t="shared" si="0"/>
        <v>35.003492228386719</v>
      </c>
      <c r="E62" s="77">
        <v>483.23100363766662</v>
      </c>
      <c r="F62" s="77" t="s">
        <v>83</v>
      </c>
      <c r="G62" s="77">
        <v>131.33841978979714</v>
      </c>
      <c r="H62" s="77" t="s">
        <v>83</v>
      </c>
      <c r="I62" s="78">
        <v>0.81116459169624877</v>
      </c>
      <c r="J62" s="78" t="s">
        <v>83</v>
      </c>
      <c r="K62" s="78">
        <v>1.5968492109497225</v>
      </c>
      <c r="L62" s="78" t="s">
        <v>83</v>
      </c>
      <c r="M62" s="78">
        <v>0.54176462018042848</v>
      </c>
      <c r="N62" s="78" t="s">
        <v>83</v>
      </c>
      <c r="O62" s="78">
        <v>2.3795493858187955</v>
      </c>
      <c r="P62" s="78" t="s">
        <v>83</v>
      </c>
      <c r="Q62" s="78">
        <v>9.3341639549980826</v>
      </c>
      <c r="R62" s="78" t="s">
        <v>83</v>
      </c>
      <c r="S62" s="78">
        <v>3.4657124716799674</v>
      </c>
      <c r="T62" s="78" t="s">
        <v>83</v>
      </c>
      <c r="U62" s="78">
        <v>2.2430041599210488</v>
      </c>
      <c r="V62" s="78" t="s">
        <v>83</v>
      </c>
      <c r="W62" s="78">
        <v>5.9718931942035844</v>
      </c>
      <c r="X62" s="78" t="s">
        <v>83</v>
      </c>
      <c r="Y62" s="78">
        <v>2.5454530098364119</v>
      </c>
      <c r="Z62" s="78" t="s">
        <v>83</v>
      </c>
      <c r="AA62" s="78">
        <v>2.5321634251144656E-2</v>
      </c>
      <c r="AB62" s="78" t="s">
        <v>83</v>
      </c>
      <c r="AC62" s="74">
        <v>40</v>
      </c>
      <c r="AD62" s="74">
        <v>10</v>
      </c>
      <c r="AE62" s="74">
        <v>15</v>
      </c>
      <c r="AF62" s="74">
        <v>500</v>
      </c>
      <c r="AH62" s="91"/>
      <c r="AI62" s="91"/>
    </row>
    <row r="63" spans="2:35" x14ac:dyDescent="0.2">
      <c r="B63" s="15">
        <f t="shared" si="1"/>
        <v>44984</v>
      </c>
      <c r="C63" s="83">
        <v>48.006142720741941</v>
      </c>
      <c r="D63" s="84">
        <f t="shared" si="0"/>
        <v>33.604299904519358</v>
      </c>
      <c r="E63" s="77">
        <v>453.17872454660443</v>
      </c>
      <c r="F63" s="77" t="s">
        <v>83</v>
      </c>
      <c r="G63" s="77">
        <v>101.99890190366888</v>
      </c>
      <c r="H63" s="77" t="s">
        <v>83</v>
      </c>
      <c r="I63" s="78">
        <v>0.66042808570654876</v>
      </c>
      <c r="J63" s="78" t="s">
        <v>83</v>
      </c>
      <c r="K63" s="78">
        <v>1.5754236912579223</v>
      </c>
      <c r="L63" s="78" t="s">
        <v>83</v>
      </c>
      <c r="M63" s="78">
        <v>0.54719624670972655</v>
      </c>
      <c r="N63" s="78" t="s">
        <v>83</v>
      </c>
      <c r="O63" s="78">
        <v>2.5135788405230932</v>
      </c>
      <c r="P63" s="78" t="s">
        <v>83</v>
      </c>
      <c r="Q63" s="78">
        <v>11.036319653222527</v>
      </c>
      <c r="R63" s="78" t="s">
        <v>83</v>
      </c>
      <c r="S63" s="78">
        <v>2.161317519355002</v>
      </c>
      <c r="T63" s="78" t="s">
        <v>83</v>
      </c>
      <c r="U63" s="78">
        <v>2.5477405783135914</v>
      </c>
      <c r="V63" s="78" t="s">
        <v>83</v>
      </c>
      <c r="W63" s="78">
        <v>5.8049094073060008</v>
      </c>
      <c r="X63" s="78" t="s">
        <v>83</v>
      </c>
      <c r="Y63" s="78">
        <v>2.5590136096992029</v>
      </c>
      <c r="Z63" s="78" t="s">
        <v>83</v>
      </c>
      <c r="AA63" s="78">
        <v>2.3932537315204179E-2</v>
      </c>
      <c r="AB63" s="78" t="s">
        <v>83</v>
      </c>
      <c r="AC63" s="74">
        <v>40</v>
      </c>
      <c r="AD63" s="74">
        <v>10</v>
      </c>
      <c r="AE63" s="74">
        <v>15</v>
      </c>
      <c r="AF63" s="74">
        <v>500</v>
      </c>
      <c r="AH63" s="91"/>
      <c r="AI63" s="91"/>
    </row>
    <row r="64" spans="2:35" x14ac:dyDescent="0.2">
      <c r="B64" s="15">
        <f t="shared" si="1"/>
        <v>44985</v>
      </c>
      <c r="C64" s="83">
        <v>53.626183838924653</v>
      </c>
      <c r="D64" s="84">
        <f t="shared" si="0"/>
        <v>37.538328687247258</v>
      </c>
      <c r="E64" s="77">
        <v>505.92709073358731</v>
      </c>
      <c r="F64" s="77">
        <v>404.74167258686987</v>
      </c>
      <c r="G64" s="77">
        <v>143.54489469671182</v>
      </c>
      <c r="H64" s="77" t="s">
        <v>83</v>
      </c>
      <c r="I64" s="78">
        <v>0.79462341083248522</v>
      </c>
      <c r="J64" s="78" t="s">
        <v>83</v>
      </c>
      <c r="K64" s="78">
        <v>1.8871304442358976</v>
      </c>
      <c r="L64" s="78" t="s">
        <v>83</v>
      </c>
      <c r="M64" s="78">
        <v>0.54861385205125213</v>
      </c>
      <c r="N64" s="78" t="s">
        <v>83</v>
      </c>
      <c r="O64" s="78">
        <v>3.3757729546699946</v>
      </c>
      <c r="P64" s="78" t="s">
        <v>83</v>
      </c>
      <c r="Q64" s="78">
        <v>8.4534516510240358</v>
      </c>
      <c r="R64" s="78" t="s">
        <v>83</v>
      </c>
      <c r="S64" s="78">
        <v>3.127560696365792</v>
      </c>
      <c r="T64" s="78" t="s">
        <v>83</v>
      </c>
      <c r="U64" s="78">
        <v>2.3585731167468498</v>
      </c>
      <c r="V64" s="78" t="s">
        <v>83</v>
      </c>
      <c r="W64" s="78">
        <v>7.1693722764259151</v>
      </c>
      <c r="X64" s="78" t="s">
        <v>83</v>
      </c>
      <c r="Y64" s="78">
        <v>2.4652847455264877</v>
      </c>
      <c r="Z64" s="78" t="s">
        <v>83</v>
      </c>
      <c r="AA64" s="78">
        <v>1.2733342058630739E-2</v>
      </c>
      <c r="AB64" s="78" t="s">
        <v>83</v>
      </c>
      <c r="AC64" s="74">
        <v>40</v>
      </c>
      <c r="AD64" s="74">
        <v>10</v>
      </c>
      <c r="AE64" s="74">
        <v>15</v>
      </c>
      <c r="AF64" s="74">
        <v>500</v>
      </c>
      <c r="AH64" s="91"/>
      <c r="AI64" s="91"/>
    </row>
    <row r="65" spans="2:35" x14ac:dyDescent="0.2">
      <c r="B65" s="15">
        <f t="shared" si="1"/>
        <v>44986</v>
      </c>
      <c r="C65" s="83">
        <v>32.832585501330477</v>
      </c>
      <c r="D65" s="84"/>
      <c r="E65" s="77">
        <v>210.78771288290716</v>
      </c>
      <c r="F65" s="77" t="s">
        <v>83</v>
      </c>
      <c r="G65" s="77">
        <v>60.344889629670263</v>
      </c>
      <c r="H65" s="77" t="s">
        <v>83</v>
      </c>
      <c r="I65" s="78">
        <v>0.51887942928927699</v>
      </c>
      <c r="J65" s="78" t="s">
        <v>83</v>
      </c>
      <c r="K65" s="78">
        <v>0.50576797777042171</v>
      </c>
      <c r="L65" s="78" t="s">
        <v>83</v>
      </c>
      <c r="M65" s="78">
        <v>0.29206533409622343</v>
      </c>
      <c r="N65" s="78" t="s">
        <v>83</v>
      </c>
      <c r="O65" s="78">
        <v>4.6152947233735526</v>
      </c>
      <c r="P65" s="78" t="s">
        <v>83</v>
      </c>
      <c r="Q65" s="78">
        <v>6.8178740597289904</v>
      </c>
      <c r="R65" s="78" t="s">
        <v>83</v>
      </c>
      <c r="S65" s="78">
        <v>3.2368906123971426</v>
      </c>
      <c r="T65" s="78" t="s">
        <v>83</v>
      </c>
      <c r="U65" s="78">
        <v>2.4646677771014129</v>
      </c>
      <c r="V65" s="78" t="s">
        <v>83</v>
      </c>
      <c r="W65" s="78">
        <v>6.9483523045347644</v>
      </c>
      <c r="X65" s="78" t="s">
        <v>83</v>
      </c>
      <c r="Y65" s="78">
        <v>2.6103007474538402</v>
      </c>
      <c r="Z65" s="78" t="s">
        <v>83</v>
      </c>
      <c r="AA65" s="78">
        <v>6.4082366738642945E-3</v>
      </c>
      <c r="AB65" s="78" t="s">
        <v>83</v>
      </c>
      <c r="AC65" s="74">
        <v>40</v>
      </c>
      <c r="AD65" s="74">
        <v>10</v>
      </c>
      <c r="AE65" s="74">
        <v>15</v>
      </c>
      <c r="AF65" s="74">
        <v>500</v>
      </c>
      <c r="AH65" s="91"/>
      <c r="AI65" s="91"/>
    </row>
    <row r="66" spans="2:35" x14ac:dyDescent="0.2">
      <c r="B66" s="15">
        <f t="shared" si="1"/>
        <v>44987</v>
      </c>
      <c r="C66" s="83">
        <v>29.732099719770389</v>
      </c>
      <c r="D66" s="84"/>
      <c r="E66" s="77">
        <v>305.78850277024742</v>
      </c>
      <c r="F66" s="77" t="s">
        <v>83</v>
      </c>
      <c r="G66" s="77">
        <v>94.442161481550173</v>
      </c>
      <c r="H66" s="77" t="s">
        <v>83</v>
      </c>
      <c r="I66" s="78">
        <v>0.57165936636636183</v>
      </c>
      <c r="J66" s="78" t="s">
        <v>83</v>
      </c>
      <c r="K66" s="78">
        <v>0.81260033885919436</v>
      </c>
      <c r="L66" s="78" t="s">
        <v>83</v>
      </c>
      <c r="M66" s="78">
        <v>0.30513421045629652</v>
      </c>
      <c r="N66" s="78" t="s">
        <v>83</v>
      </c>
      <c r="O66" s="78">
        <v>4.3952268039074296</v>
      </c>
      <c r="P66" s="78" t="s">
        <v>83</v>
      </c>
      <c r="Q66" s="78">
        <v>4.1858401671241534</v>
      </c>
      <c r="R66" s="78" t="s">
        <v>83</v>
      </c>
      <c r="S66" s="78">
        <v>2.0225749214291109</v>
      </c>
      <c r="T66" s="78" t="s">
        <v>83</v>
      </c>
      <c r="U66" s="78">
        <v>2.1832233872707354</v>
      </c>
      <c r="V66" s="78" t="s">
        <v>83</v>
      </c>
      <c r="W66" s="78">
        <v>4.6900479928198839</v>
      </c>
      <c r="X66" s="78" t="s">
        <v>83</v>
      </c>
      <c r="Y66" s="78">
        <v>2.1151880413873561</v>
      </c>
      <c r="Z66" s="78" t="s">
        <v>83</v>
      </c>
      <c r="AA66" s="78">
        <v>1.8659574518086405E-2</v>
      </c>
      <c r="AB66" s="78" t="s">
        <v>83</v>
      </c>
      <c r="AC66" s="74">
        <v>40</v>
      </c>
      <c r="AD66" s="74">
        <v>10</v>
      </c>
      <c r="AE66" s="74">
        <v>15</v>
      </c>
      <c r="AF66" s="74">
        <v>500</v>
      </c>
      <c r="AH66" s="91"/>
      <c r="AI66" s="91"/>
    </row>
    <row r="67" spans="2:35" x14ac:dyDescent="0.2">
      <c r="B67" s="15">
        <f t="shared" si="1"/>
        <v>44988</v>
      </c>
      <c r="C67" s="83">
        <v>53.965243284323293</v>
      </c>
      <c r="D67" s="84">
        <f t="shared" si="0"/>
        <v>37.775670299026302</v>
      </c>
      <c r="E67" s="77">
        <v>398.82017519851456</v>
      </c>
      <c r="F67" s="77" t="s">
        <v>83</v>
      </c>
      <c r="G67" s="77">
        <v>127.48229595502828</v>
      </c>
      <c r="H67" s="77" t="s">
        <v>83</v>
      </c>
      <c r="I67" s="78">
        <v>0.68930449348253253</v>
      </c>
      <c r="J67" s="78" t="s">
        <v>83</v>
      </c>
      <c r="K67" s="78">
        <v>1.4503026542677488</v>
      </c>
      <c r="L67" s="78" t="s">
        <v>83</v>
      </c>
      <c r="M67" s="78">
        <v>0.4072409759973431</v>
      </c>
      <c r="N67" s="78" t="s">
        <v>83</v>
      </c>
      <c r="O67" s="78">
        <v>3.2250027924063702</v>
      </c>
      <c r="P67" s="78" t="s">
        <v>83</v>
      </c>
      <c r="Q67" s="78">
        <v>3.7469016537621291</v>
      </c>
      <c r="R67" s="78" t="s">
        <v>83</v>
      </c>
      <c r="S67" s="78">
        <v>2.8491264572306525</v>
      </c>
      <c r="T67" s="78" t="s">
        <v>83</v>
      </c>
      <c r="U67" s="78">
        <v>2.3397787868337288</v>
      </c>
      <c r="V67" s="78" t="s">
        <v>83</v>
      </c>
      <c r="W67" s="78">
        <v>5.9753604077301503</v>
      </c>
      <c r="X67" s="78" t="s">
        <v>83</v>
      </c>
      <c r="Y67" s="78">
        <v>2.5004650461702038</v>
      </c>
      <c r="Z67" s="78" t="s">
        <v>83</v>
      </c>
      <c r="AA67" s="78">
        <v>4.2053040640243629E-2</v>
      </c>
      <c r="AB67" s="78" t="s">
        <v>83</v>
      </c>
      <c r="AC67" s="74">
        <v>40</v>
      </c>
      <c r="AD67" s="74">
        <v>10</v>
      </c>
      <c r="AE67" s="74">
        <v>15</v>
      </c>
      <c r="AF67" s="74">
        <v>500</v>
      </c>
      <c r="AH67" s="91"/>
      <c r="AI67" s="91"/>
    </row>
    <row r="68" spans="2:35" x14ac:dyDescent="0.2">
      <c r="B68" s="15">
        <f t="shared" si="1"/>
        <v>44989</v>
      </c>
      <c r="C68" s="83">
        <v>61.775291250478901</v>
      </c>
      <c r="D68" s="88">
        <f t="shared" si="0"/>
        <v>43.242703875335231</v>
      </c>
      <c r="E68" s="77">
        <v>406.56536751348921</v>
      </c>
      <c r="F68" s="77" t="s">
        <v>83</v>
      </c>
      <c r="G68" s="77">
        <v>134.44339692723378</v>
      </c>
      <c r="H68" s="77" t="s">
        <v>83</v>
      </c>
      <c r="I68" s="78">
        <v>0.61681389917555351</v>
      </c>
      <c r="J68" s="78" t="s">
        <v>83</v>
      </c>
      <c r="K68" s="78">
        <v>2.2029729475971576</v>
      </c>
      <c r="L68" s="78" t="s">
        <v>83</v>
      </c>
      <c r="M68" s="78">
        <v>0.54241519372206226</v>
      </c>
      <c r="N68" s="78" t="s">
        <v>83</v>
      </c>
      <c r="O68" s="78">
        <v>3.4930245495984282</v>
      </c>
      <c r="P68" s="78" t="s">
        <v>83</v>
      </c>
      <c r="Q68" s="78">
        <v>3.5515665341152411</v>
      </c>
      <c r="R68" s="78" t="s">
        <v>83</v>
      </c>
      <c r="S68" s="78">
        <v>3.9313518452624852</v>
      </c>
      <c r="T68" s="78" t="s">
        <v>83</v>
      </c>
      <c r="U68" s="78">
        <v>2.6871848364554944</v>
      </c>
      <c r="V68" s="78" t="s">
        <v>83</v>
      </c>
      <c r="W68" s="78">
        <v>6.8375967905488864</v>
      </c>
      <c r="X68" s="78" t="s">
        <v>83</v>
      </c>
      <c r="Y68" s="78">
        <v>2.6395079876881988</v>
      </c>
      <c r="Z68" s="78" t="s">
        <v>83</v>
      </c>
      <c r="AA68" s="78">
        <v>1.7919130786349251E-2</v>
      </c>
      <c r="AB68" s="78" t="s">
        <v>83</v>
      </c>
      <c r="AC68" s="74">
        <v>40</v>
      </c>
      <c r="AD68" s="74">
        <v>10</v>
      </c>
      <c r="AE68" s="74">
        <v>15</v>
      </c>
      <c r="AF68" s="74">
        <v>500</v>
      </c>
      <c r="AH68" s="91"/>
      <c r="AI68" s="91"/>
    </row>
    <row r="69" spans="2:35" ht="14.25" customHeight="1" x14ac:dyDescent="0.2">
      <c r="B69" s="15">
        <f t="shared" si="1"/>
        <v>44990</v>
      </c>
      <c r="C69" s="83">
        <v>76.192157931857636</v>
      </c>
      <c r="D69" s="88">
        <f t="shared" si="0"/>
        <v>53.334510552300344</v>
      </c>
      <c r="E69" s="77">
        <v>466.44030670162732</v>
      </c>
      <c r="F69" s="77" t="s">
        <v>83</v>
      </c>
      <c r="G69" s="77">
        <v>156.88210186067258</v>
      </c>
      <c r="H69" s="77" t="s">
        <v>83</v>
      </c>
      <c r="I69" s="78">
        <v>0.76163991493066296</v>
      </c>
      <c r="J69" s="78" t="s">
        <v>83</v>
      </c>
      <c r="K69" s="78">
        <v>1.7445957606431528</v>
      </c>
      <c r="L69" s="78" t="s">
        <v>83</v>
      </c>
      <c r="M69" s="78">
        <v>0.4869699697409372</v>
      </c>
      <c r="N69" s="78" t="s">
        <v>83</v>
      </c>
      <c r="O69" s="78">
        <v>3.7899549979170857</v>
      </c>
      <c r="P69" s="78" t="s">
        <v>83</v>
      </c>
      <c r="Q69" s="78">
        <v>5.0247925504782049</v>
      </c>
      <c r="R69" s="78" t="s">
        <v>83</v>
      </c>
      <c r="S69" s="78">
        <v>4.186694595911856</v>
      </c>
      <c r="T69" s="78" t="s">
        <v>83</v>
      </c>
      <c r="U69" s="78">
        <v>2.5179057973800987</v>
      </c>
      <c r="V69" s="78" t="s">
        <v>83</v>
      </c>
      <c r="W69" s="78">
        <v>6.9080037841669295</v>
      </c>
      <c r="X69" s="78" t="s">
        <v>83</v>
      </c>
      <c r="Y69" s="78">
        <v>2.6418024043575525</v>
      </c>
      <c r="Z69" s="78" t="s">
        <v>83</v>
      </c>
      <c r="AA69" s="78">
        <v>2.5063107568900164E-2</v>
      </c>
      <c r="AB69" s="78" t="s">
        <v>83</v>
      </c>
      <c r="AC69" s="74">
        <v>40</v>
      </c>
      <c r="AD69" s="74">
        <v>10</v>
      </c>
      <c r="AE69" s="74">
        <v>15</v>
      </c>
      <c r="AF69" s="74">
        <v>500</v>
      </c>
      <c r="AH69" s="91"/>
      <c r="AI69" s="91"/>
    </row>
    <row r="70" spans="2:35" ht="14.25" customHeight="1" x14ac:dyDescent="0.2">
      <c r="B70" s="15">
        <f t="shared" si="1"/>
        <v>44991</v>
      </c>
      <c r="C70" s="83">
        <v>79.37838349120031</v>
      </c>
      <c r="D70" s="88">
        <f t="shared" si="0"/>
        <v>55.564868443840211</v>
      </c>
      <c r="E70" s="77">
        <v>416.64686411276307</v>
      </c>
      <c r="F70" s="77" t="s">
        <v>83</v>
      </c>
      <c r="G70" s="77">
        <v>161.58192466113394</v>
      </c>
      <c r="H70" s="77" t="s">
        <v>83</v>
      </c>
      <c r="I70" s="78">
        <v>0.70116683124824219</v>
      </c>
      <c r="J70" s="78" t="s">
        <v>83</v>
      </c>
      <c r="K70" s="78">
        <v>1.7039257955906089</v>
      </c>
      <c r="L70" s="78" t="s">
        <v>83</v>
      </c>
      <c r="M70" s="78">
        <v>0.46080926786251675</v>
      </c>
      <c r="N70" s="78" t="s">
        <v>83</v>
      </c>
      <c r="O70" s="78">
        <v>3.5323107877830169</v>
      </c>
      <c r="P70" s="78" t="s">
        <v>83</v>
      </c>
      <c r="Q70" s="78">
        <v>4.8021911935531545</v>
      </c>
      <c r="R70" s="78" t="s">
        <v>83</v>
      </c>
      <c r="S70" s="78">
        <v>2.8976191724759666</v>
      </c>
      <c r="T70" s="78" t="s">
        <v>83</v>
      </c>
      <c r="U70" s="78">
        <v>2.1065083491299053</v>
      </c>
      <c r="V70" s="78" t="s">
        <v>83</v>
      </c>
      <c r="W70" s="78">
        <v>7.1862372485922901</v>
      </c>
      <c r="X70" s="78" t="s">
        <v>83</v>
      </c>
      <c r="Y70" s="78">
        <v>1.4083768649746922</v>
      </c>
      <c r="Z70" s="78" t="s">
        <v>83</v>
      </c>
      <c r="AA70" s="78">
        <v>1.5716877699410676E-4</v>
      </c>
      <c r="AB70" s="78" t="s">
        <v>83</v>
      </c>
      <c r="AC70" s="74">
        <v>40</v>
      </c>
      <c r="AD70" s="74">
        <v>10</v>
      </c>
      <c r="AE70" s="74">
        <v>15</v>
      </c>
      <c r="AF70" s="74">
        <v>500</v>
      </c>
      <c r="AH70" s="91"/>
      <c r="AI70" s="91"/>
    </row>
    <row r="71" spans="2:35" x14ac:dyDescent="0.2">
      <c r="B71" s="15">
        <f t="shared" si="1"/>
        <v>44992</v>
      </c>
      <c r="C71" s="83">
        <v>77.681964350651</v>
      </c>
      <c r="D71" s="88">
        <f t="shared" si="0"/>
        <v>54.3773750454557</v>
      </c>
      <c r="E71" s="77">
        <v>417.36141933544019</v>
      </c>
      <c r="F71" s="77" t="s">
        <v>83</v>
      </c>
      <c r="G71" s="77">
        <v>141.52824282093118</v>
      </c>
      <c r="H71" s="77" t="s">
        <v>83</v>
      </c>
      <c r="I71" s="78">
        <v>0.73257038267896257</v>
      </c>
      <c r="J71" s="78" t="s">
        <v>83</v>
      </c>
      <c r="K71" s="78">
        <v>1.842662976690697</v>
      </c>
      <c r="L71" s="78" t="s">
        <v>83</v>
      </c>
      <c r="M71" s="78">
        <v>0.42881456714470467</v>
      </c>
      <c r="N71" s="78" t="s">
        <v>83</v>
      </c>
      <c r="O71" s="78">
        <v>2.8732572965856367</v>
      </c>
      <c r="P71" s="78" t="s">
        <v>83</v>
      </c>
      <c r="Q71" s="78">
        <v>5.3057070900406691</v>
      </c>
      <c r="R71" s="78" t="s">
        <v>83</v>
      </c>
      <c r="S71" s="78">
        <v>3.1681823456538352</v>
      </c>
      <c r="T71" s="78" t="s">
        <v>83</v>
      </c>
      <c r="U71" s="78">
        <v>2.1931275948266968</v>
      </c>
      <c r="V71" s="78" t="s">
        <v>83</v>
      </c>
      <c r="W71" s="78">
        <v>6.7762352054227373</v>
      </c>
      <c r="X71" s="78" t="s">
        <v>83</v>
      </c>
      <c r="Y71" s="78">
        <v>0.49019807806305499</v>
      </c>
      <c r="Z71" s="78" t="s">
        <v>83</v>
      </c>
      <c r="AA71" s="78">
        <v>2.8430750127028444E-2</v>
      </c>
      <c r="AB71" s="78" t="s">
        <v>83</v>
      </c>
      <c r="AC71" s="74">
        <v>40</v>
      </c>
      <c r="AD71" s="74">
        <v>10</v>
      </c>
      <c r="AE71" s="74">
        <v>15</v>
      </c>
      <c r="AF71" s="74">
        <v>500</v>
      </c>
      <c r="AH71" s="91"/>
      <c r="AI71" s="91"/>
    </row>
    <row r="72" spans="2:35" x14ac:dyDescent="0.2">
      <c r="B72" s="15">
        <f t="shared" si="1"/>
        <v>44993</v>
      </c>
      <c r="C72" s="83">
        <v>62.807750352277118</v>
      </c>
      <c r="D72" s="88">
        <f t="shared" si="0"/>
        <v>43.965425246593981</v>
      </c>
      <c r="E72" s="77">
        <v>351.63934871547633</v>
      </c>
      <c r="F72" s="77" t="s">
        <v>83</v>
      </c>
      <c r="G72" s="77">
        <v>152.60984718958093</v>
      </c>
      <c r="H72" s="77" t="s">
        <v>83</v>
      </c>
      <c r="I72" s="78">
        <v>0.69785419323179587</v>
      </c>
      <c r="J72" s="78" t="s">
        <v>83</v>
      </c>
      <c r="K72" s="78">
        <v>1.3511823824613369</v>
      </c>
      <c r="L72" s="78" t="s">
        <v>83</v>
      </c>
      <c r="M72" s="78">
        <v>0.41260668063337252</v>
      </c>
      <c r="N72" s="78" t="s">
        <v>83</v>
      </c>
      <c r="O72" s="78">
        <v>2.8156928191430945</v>
      </c>
      <c r="P72" s="78" t="s">
        <v>83</v>
      </c>
      <c r="Q72" s="78">
        <v>6.2573780492647213</v>
      </c>
      <c r="R72" s="78" t="s">
        <v>83</v>
      </c>
      <c r="S72" s="78">
        <v>2.965706987150595</v>
      </c>
      <c r="T72" s="78" t="s">
        <v>83</v>
      </c>
      <c r="U72" s="78">
        <v>2.4341101750188283</v>
      </c>
      <c r="V72" s="78" t="s">
        <v>83</v>
      </c>
      <c r="W72" s="78">
        <v>7.1337384657740772</v>
      </c>
      <c r="X72" s="78" t="s">
        <v>83</v>
      </c>
      <c r="Y72" s="78">
        <v>0.51608729842906265</v>
      </c>
      <c r="Z72" s="78" t="s">
        <v>83</v>
      </c>
      <c r="AA72" s="78">
        <v>8.5629402791791348E-2</v>
      </c>
      <c r="AB72" s="78" t="s">
        <v>83</v>
      </c>
      <c r="AC72" s="74">
        <v>40</v>
      </c>
      <c r="AD72" s="74">
        <v>10</v>
      </c>
      <c r="AE72" s="74">
        <v>15</v>
      </c>
      <c r="AF72" s="74">
        <v>500</v>
      </c>
      <c r="AH72" s="91"/>
      <c r="AI72" s="91"/>
    </row>
    <row r="73" spans="2:35" x14ac:dyDescent="0.2">
      <c r="B73" s="15">
        <f t="shared" ref="B73:B95" si="2">B72+1</f>
        <v>44994</v>
      </c>
      <c r="C73" s="83">
        <v>61.618865314986053</v>
      </c>
      <c r="D73" s="88">
        <f t="shared" si="0"/>
        <v>43.133205720490231</v>
      </c>
      <c r="E73" s="77">
        <v>384.65334492741755</v>
      </c>
      <c r="F73" s="77" t="s">
        <v>83</v>
      </c>
      <c r="G73" s="77">
        <v>155.17874920811064</v>
      </c>
      <c r="H73" s="77" t="s">
        <v>83</v>
      </c>
      <c r="I73" s="78">
        <v>0.67189310309613914</v>
      </c>
      <c r="J73" s="78" t="s">
        <v>83</v>
      </c>
      <c r="K73" s="78">
        <v>2.0758621606376941</v>
      </c>
      <c r="L73" s="78" t="s">
        <v>83</v>
      </c>
      <c r="M73" s="78">
        <v>0.47081520660905285</v>
      </c>
      <c r="N73" s="78" t="s">
        <v>83</v>
      </c>
      <c r="O73" s="78">
        <v>2.8166885597278202</v>
      </c>
      <c r="P73" s="78" t="s">
        <v>83</v>
      </c>
      <c r="Q73" s="78">
        <v>4.6733255448249986</v>
      </c>
      <c r="R73" s="78" t="s">
        <v>83</v>
      </c>
      <c r="S73" s="78">
        <v>2.4240171949742737</v>
      </c>
      <c r="T73" s="78" t="s">
        <v>83</v>
      </c>
      <c r="U73" s="78">
        <v>2.4701478904600074</v>
      </c>
      <c r="V73" s="78" t="s">
        <v>83</v>
      </c>
      <c r="W73" s="78">
        <v>7.5535456936742316</v>
      </c>
      <c r="X73" s="78" t="s">
        <v>83</v>
      </c>
      <c r="Y73" s="78">
        <v>0.49830365193247128</v>
      </c>
      <c r="Z73" s="78" t="s">
        <v>83</v>
      </c>
      <c r="AA73" s="78">
        <v>5.1706453934399772E-2</v>
      </c>
      <c r="AB73" s="78" t="s">
        <v>83</v>
      </c>
      <c r="AC73" s="74">
        <v>40</v>
      </c>
      <c r="AD73" s="74">
        <v>10</v>
      </c>
      <c r="AE73" s="74">
        <v>15</v>
      </c>
      <c r="AF73" s="74">
        <v>500</v>
      </c>
      <c r="AH73" s="91"/>
      <c r="AI73" s="91"/>
    </row>
    <row r="74" spans="2:35" x14ac:dyDescent="0.2">
      <c r="B74" s="15">
        <f t="shared" si="2"/>
        <v>44995</v>
      </c>
      <c r="C74" s="83">
        <v>63.594387612170138</v>
      </c>
      <c r="D74" s="88">
        <f t="shared" si="0"/>
        <v>44.516071328519097</v>
      </c>
      <c r="E74" s="77">
        <v>379.15401383258637</v>
      </c>
      <c r="F74" s="77" t="s">
        <v>83</v>
      </c>
      <c r="G74" s="77">
        <v>145.02180797707882</v>
      </c>
      <c r="H74" s="77" t="s">
        <v>83</v>
      </c>
      <c r="I74" s="78">
        <v>0.73563260874998038</v>
      </c>
      <c r="J74" s="78" t="s">
        <v>83</v>
      </c>
      <c r="K74" s="78">
        <v>2.3184056446022079</v>
      </c>
      <c r="L74" s="78" t="s">
        <v>83</v>
      </c>
      <c r="M74" s="78">
        <v>0.6053956389786046</v>
      </c>
      <c r="N74" s="78" t="s">
        <v>83</v>
      </c>
      <c r="O74" s="78">
        <v>2.7975116012782628</v>
      </c>
      <c r="P74" s="78" t="s">
        <v>83</v>
      </c>
      <c r="Q74" s="78">
        <v>4.9624401430511442</v>
      </c>
      <c r="R74" s="78" t="s">
        <v>83</v>
      </c>
      <c r="S74" s="78">
        <v>3.0538337856689468</v>
      </c>
      <c r="T74" s="78" t="s">
        <v>83</v>
      </c>
      <c r="U74" s="78">
        <v>2.3083454876695511</v>
      </c>
      <c r="V74" s="78" t="s">
        <v>83</v>
      </c>
      <c r="W74" s="78">
        <v>6.9618472897138961</v>
      </c>
      <c r="X74" s="78" t="s">
        <v>83</v>
      </c>
      <c r="Y74" s="78">
        <v>2.4297864580999469</v>
      </c>
      <c r="Z74" s="78" t="s">
        <v>83</v>
      </c>
      <c r="AA74" s="78">
        <v>3.9119681481341977E-2</v>
      </c>
      <c r="AB74" s="78" t="s">
        <v>83</v>
      </c>
      <c r="AC74" s="74">
        <v>40</v>
      </c>
      <c r="AD74" s="74">
        <v>10</v>
      </c>
      <c r="AE74" s="74">
        <v>15</v>
      </c>
      <c r="AF74" s="74">
        <v>500</v>
      </c>
      <c r="AH74" s="91"/>
      <c r="AI74" s="91"/>
    </row>
    <row r="75" spans="2:35" x14ac:dyDescent="0.2">
      <c r="B75" s="15">
        <f t="shared" si="2"/>
        <v>44996</v>
      </c>
      <c r="C75" s="83">
        <v>77.436512288686416</v>
      </c>
      <c r="D75" s="88">
        <f t="shared" si="0"/>
        <v>54.205558602080487</v>
      </c>
      <c r="E75" s="77">
        <v>350.27740132683056</v>
      </c>
      <c r="F75" s="77" t="s">
        <v>83</v>
      </c>
      <c r="G75" s="77">
        <v>140.86879473286731</v>
      </c>
      <c r="H75" s="77" t="s">
        <v>83</v>
      </c>
      <c r="I75" s="78">
        <v>0.80737612695472005</v>
      </c>
      <c r="J75" s="78" t="s">
        <v>83</v>
      </c>
      <c r="K75" s="78">
        <v>0.99535861325077402</v>
      </c>
      <c r="L75" s="78" t="s">
        <v>83</v>
      </c>
      <c r="M75" s="78">
        <v>0.38116329620172312</v>
      </c>
      <c r="N75" s="78" t="s">
        <v>83</v>
      </c>
      <c r="O75" s="78">
        <v>3.7327955329135931</v>
      </c>
      <c r="P75" s="78" t="s">
        <v>83</v>
      </c>
      <c r="Q75" s="78">
        <v>4.6269880015662768</v>
      </c>
      <c r="R75" s="78" t="s">
        <v>83</v>
      </c>
      <c r="S75" s="78">
        <v>2.6065484799839211</v>
      </c>
      <c r="T75" s="78" t="s">
        <v>83</v>
      </c>
      <c r="U75" s="78">
        <v>2.4682632493565184</v>
      </c>
      <c r="V75" s="78" t="s">
        <v>83</v>
      </c>
      <c r="W75" s="78">
        <v>7.3628050508508052</v>
      </c>
      <c r="X75" s="78" t="s">
        <v>83</v>
      </c>
      <c r="Y75" s="78">
        <v>2.8314579151814607</v>
      </c>
      <c r="Z75" s="78" t="s">
        <v>83</v>
      </c>
      <c r="AA75" s="78">
        <v>6.976896703283704E-2</v>
      </c>
      <c r="AB75" s="78" t="s">
        <v>83</v>
      </c>
      <c r="AC75" s="74">
        <v>40</v>
      </c>
      <c r="AD75" s="74">
        <v>10</v>
      </c>
      <c r="AE75" s="74">
        <v>15</v>
      </c>
      <c r="AF75" s="74">
        <v>500</v>
      </c>
      <c r="AH75" s="91"/>
      <c r="AI75" s="91"/>
    </row>
    <row r="76" spans="2:35" x14ac:dyDescent="0.2">
      <c r="B76" s="15">
        <f t="shared" si="2"/>
        <v>44997</v>
      </c>
      <c r="C76" s="83">
        <v>41.048644514642078</v>
      </c>
      <c r="D76" s="84">
        <f t="shared" ref="D76:D95" si="3">C76*0.7</f>
        <v>28.734051160249454</v>
      </c>
      <c r="E76" s="77">
        <v>281.11188820741592</v>
      </c>
      <c r="F76" s="77" t="s">
        <v>83</v>
      </c>
      <c r="G76" s="77">
        <v>131.11157701595184</v>
      </c>
      <c r="H76" s="77" t="s">
        <v>83</v>
      </c>
      <c r="I76" s="78">
        <v>1.1689635598775805</v>
      </c>
      <c r="J76" s="78" t="s">
        <v>83</v>
      </c>
      <c r="K76" s="78">
        <v>2.8484071096319625</v>
      </c>
      <c r="L76" s="78" t="s">
        <v>83</v>
      </c>
      <c r="M76" s="78">
        <v>0.66317705201122956</v>
      </c>
      <c r="N76" s="78" t="s">
        <v>83</v>
      </c>
      <c r="O76" s="78">
        <v>3.6440809375718115</v>
      </c>
      <c r="P76" s="78" t="s">
        <v>83</v>
      </c>
      <c r="Q76" s="78">
        <v>3.9487981332361555</v>
      </c>
      <c r="R76" s="78" t="s">
        <v>83</v>
      </c>
      <c r="S76" s="78">
        <v>2.5682641070449628</v>
      </c>
      <c r="T76" s="78" t="s">
        <v>83</v>
      </c>
      <c r="U76" s="78">
        <v>2.4277293970746765</v>
      </c>
      <c r="V76" s="78" t="s">
        <v>83</v>
      </c>
      <c r="W76" s="78">
        <v>6.1457806745079013</v>
      </c>
      <c r="X76" s="78" t="s">
        <v>83</v>
      </c>
      <c r="Y76" s="78">
        <v>2.7100637201259157</v>
      </c>
      <c r="Z76" s="78" t="s">
        <v>83</v>
      </c>
      <c r="AA76" s="78">
        <v>2.6712906878208091E-2</v>
      </c>
      <c r="AB76" s="78" t="s">
        <v>83</v>
      </c>
      <c r="AC76" s="74">
        <v>40</v>
      </c>
      <c r="AD76" s="74">
        <v>10</v>
      </c>
      <c r="AE76" s="74">
        <v>15</v>
      </c>
      <c r="AF76" s="74">
        <v>500</v>
      </c>
      <c r="AH76" s="91"/>
      <c r="AI76" s="91"/>
    </row>
    <row r="77" spans="2:35" x14ac:dyDescent="0.2">
      <c r="B77" s="15">
        <f t="shared" si="2"/>
        <v>44998</v>
      </c>
      <c r="C77" s="83">
        <v>48.13863603153947</v>
      </c>
      <c r="D77" s="84">
        <f t="shared" si="3"/>
        <v>33.697045222077627</v>
      </c>
      <c r="E77" s="77">
        <v>389.74635949523906</v>
      </c>
      <c r="F77" s="77" t="s">
        <v>83</v>
      </c>
      <c r="G77" s="77">
        <v>157.72398779634989</v>
      </c>
      <c r="H77" s="77" t="s">
        <v>83</v>
      </c>
      <c r="I77" s="78">
        <v>1.0268172842190288</v>
      </c>
      <c r="J77" s="78" t="s">
        <v>83</v>
      </c>
      <c r="K77" s="78">
        <v>1.6944677419186971</v>
      </c>
      <c r="L77" s="78" t="s">
        <v>83</v>
      </c>
      <c r="M77" s="78">
        <v>0.52951843827279699</v>
      </c>
      <c r="N77" s="78" t="s">
        <v>83</v>
      </c>
      <c r="O77" s="78">
        <v>2.5622892296570399</v>
      </c>
      <c r="P77" s="78" t="s">
        <v>83</v>
      </c>
      <c r="Q77" s="78">
        <v>4.1679669811449145</v>
      </c>
      <c r="R77" s="78" t="s">
        <v>83</v>
      </c>
      <c r="S77" s="78">
        <v>2.1348705323586508</v>
      </c>
      <c r="T77" s="78" t="s">
        <v>83</v>
      </c>
      <c r="U77" s="78">
        <v>2.5594315769784002</v>
      </c>
      <c r="V77" s="78" t="s">
        <v>83</v>
      </c>
      <c r="W77" s="78">
        <v>5.1215472296959819</v>
      </c>
      <c r="X77" s="78" t="s">
        <v>83</v>
      </c>
      <c r="Y77" s="78">
        <v>2.3230620013749723</v>
      </c>
      <c r="Z77" s="78" t="s">
        <v>83</v>
      </c>
      <c r="AA77" s="78">
        <v>0.46909359162229203</v>
      </c>
      <c r="AB77" s="78" t="s">
        <v>83</v>
      </c>
      <c r="AC77" s="74">
        <v>40</v>
      </c>
      <c r="AD77" s="74">
        <v>10</v>
      </c>
      <c r="AE77" s="74">
        <v>15</v>
      </c>
      <c r="AF77" s="74">
        <v>500</v>
      </c>
      <c r="AH77" s="91"/>
      <c r="AI77" s="91"/>
    </row>
    <row r="78" spans="2:35" ht="14.25" customHeight="1" x14ac:dyDescent="0.2">
      <c r="B78" s="15">
        <f t="shared" si="2"/>
        <v>44999</v>
      </c>
      <c r="C78" s="83">
        <v>63.982056857638895</v>
      </c>
      <c r="D78" s="88">
        <f t="shared" si="3"/>
        <v>44.787439800347222</v>
      </c>
      <c r="E78" s="77">
        <v>407.93720154999016</v>
      </c>
      <c r="F78" s="77" t="s">
        <v>83</v>
      </c>
      <c r="G78" s="77">
        <v>162.76284850974591</v>
      </c>
      <c r="H78" s="77" t="s">
        <v>83</v>
      </c>
      <c r="I78" s="78">
        <v>0.84257879250436296</v>
      </c>
      <c r="J78" s="78" t="s">
        <v>83</v>
      </c>
      <c r="K78" s="78">
        <v>1.332352268803098</v>
      </c>
      <c r="L78" s="78" t="s">
        <v>83</v>
      </c>
      <c r="M78" s="78">
        <v>0.50700952314708725</v>
      </c>
      <c r="N78" s="78" t="s">
        <v>83</v>
      </c>
      <c r="O78" s="78">
        <v>2.3771423344060549</v>
      </c>
      <c r="P78" s="78" t="s">
        <v>83</v>
      </c>
      <c r="Q78" s="78">
        <v>4.7412612473526972</v>
      </c>
      <c r="R78" s="78" t="s">
        <v>83</v>
      </c>
      <c r="S78" s="78">
        <v>2.3271068781241646</v>
      </c>
      <c r="T78" s="78" t="s">
        <v>83</v>
      </c>
      <c r="U78" s="78">
        <v>2.110270729590439</v>
      </c>
      <c r="V78" s="78" t="s">
        <v>83</v>
      </c>
      <c r="W78" s="78">
        <v>4.9221119979144801</v>
      </c>
      <c r="X78" s="78" t="s">
        <v>83</v>
      </c>
      <c r="Y78" s="78">
        <v>2.9868619591523013</v>
      </c>
      <c r="Z78" s="78" t="s">
        <v>83</v>
      </c>
      <c r="AA78" s="78">
        <v>0.11761968342156738</v>
      </c>
      <c r="AB78" s="78" t="s">
        <v>83</v>
      </c>
      <c r="AC78" s="74">
        <v>40</v>
      </c>
      <c r="AD78" s="74">
        <v>10</v>
      </c>
      <c r="AE78" s="74">
        <v>15</v>
      </c>
      <c r="AF78" s="74">
        <v>500</v>
      </c>
      <c r="AH78" s="91"/>
      <c r="AI78" s="91"/>
    </row>
    <row r="79" spans="2:35" x14ac:dyDescent="0.2">
      <c r="B79" s="15">
        <f t="shared" si="2"/>
        <v>45000</v>
      </c>
      <c r="C79" s="83">
        <v>28.22303775008265</v>
      </c>
      <c r="D79" s="84"/>
      <c r="E79" s="77">
        <v>56.130378953521735</v>
      </c>
      <c r="F79" s="77" t="s">
        <v>83</v>
      </c>
      <c r="G79" s="77">
        <v>23.99170218919301</v>
      </c>
      <c r="H79" s="77" t="s">
        <v>83</v>
      </c>
      <c r="I79" s="78">
        <v>0.43796692824027922</v>
      </c>
      <c r="J79" s="78" t="s">
        <v>83</v>
      </c>
      <c r="K79" s="78">
        <v>0.80126840453367898</v>
      </c>
      <c r="L79" s="78" t="s">
        <v>83</v>
      </c>
      <c r="M79" s="78">
        <v>0.62733905313209026</v>
      </c>
      <c r="N79" s="78" t="s">
        <v>83</v>
      </c>
      <c r="O79" s="78">
        <v>0.87697364997150695</v>
      </c>
      <c r="P79" s="78" t="s">
        <v>83</v>
      </c>
      <c r="Q79" s="78">
        <v>4.6705910800893014</v>
      </c>
      <c r="R79" s="78" t="s">
        <v>83</v>
      </c>
      <c r="S79" s="78">
        <v>2.4830063590757074</v>
      </c>
      <c r="T79" s="78" t="s">
        <v>83</v>
      </c>
      <c r="U79" s="78">
        <v>2.5202495260663444</v>
      </c>
      <c r="V79" s="78" t="s">
        <v>83</v>
      </c>
      <c r="W79" s="78">
        <v>7.1869165893659206</v>
      </c>
      <c r="X79" s="78" t="s">
        <v>83</v>
      </c>
      <c r="Y79" s="78">
        <v>3.4958262035600707</v>
      </c>
      <c r="Z79" s="78" t="s">
        <v>83</v>
      </c>
      <c r="AA79" s="78">
        <v>9.0992941525755849E-2</v>
      </c>
      <c r="AB79" s="78" t="s">
        <v>83</v>
      </c>
      <c r="AC79" s="74">
        <v>40</v>
      </c>
      <c r="AD79" s="74">
        <v>10</v>
      </c>
      <c r="AE79" s="74">
        <v>15</v>
      </c>
      <c r="AF79" s="74">
        <v>500</v>
      </c>
      <c r="AH79" s="91"/>
      <c r="AI79" s="91"/>
    </row>
    <row r="80" spans="2:35" x14ac:dyDescent="0.2">
      <c r="B80" s="15">
        <f t="shared" si="2"/>
        <v>45001</v>
      </c>
      <c r="C80" s="83">
        <v>41.059911171966924</v>
      </c>
      <c r="D80" s="84">
        <f t="shared" si="3"/>
        <v>28.741937820376844</v>
      </c>
      <c r="E80" s="77">
        <v>337.8857523334832</v>
      </c>
      <c r="F80" s="77" t="s">
        <v>83</v>
      </c>
      <c r="G80" s="77">
        <v>116.13852855502977</v>
      </c>
      <c r="H80" s="77" t="s">
        <v>83</v>
      </c>
      <c r="I80" s="78">
        <v>0.5963507952278656</v>
      </c>
      <c r="J80" s="78" t="s">
        <v>83</v>
      </c>
      <c r="K80" s="78">
        <v>1.9472582580477316</v>
      </c>
      <c r="L80" s="78" t="s">
        <v>83</v>
      </c>
      <c r="M80" s="78">
        <v>0.60110539848552114</v>
      </c>
      <c r="N80" s="78" t="s">
        <v>83</v>
      </c>
      <c r="O80" s="78">
        <v>2.2213486101226443</v>
      </c>
      <c r="P80" s="78" t="s">
        <v>83</v>
      </c>
      <c r="Q80" s="78">
        <v>5.4651440596834222</v>
      </c>
      <c r="R80" s="78" t="s">
        <v>83</v>
      </c>
      <c r="S80" s="78">
        <v>3.0995285763384413</v>
      </c>
      <c r="T80" s="78" t="s">
        <v>83</v>
      </c>
      <c r="U80" s="78">
        <v>2.8944305634788163</v>
      </c>
      <c r="V80" s="78" t="s">
        <v>83</v>
      </c>
      <c r="W80" s="78">
        <v>7.9972503244826409</v>
      </c>
      <c r="X80" s="78" t="s">
        <v>83</v>
      </c>
      <c r="Y80" s="78">
        <v>2.8025072343645419</v>
      </c>
      <c r="Z80" s="78" t="s">
        <v>83</v>
      </c>
      <c r="AA80" s="78">
        <v>0.15691257647078555</v>
      </c>
      <c r="AB80" s="78" t="s">
        <v>83</v>
      </c>
      <c r="AC80" s="74">
        <v>40</v>
      </c>
      <c r="AD80" s="74">
        <v>10</v>
      </c>
      <c r="AE80" s="74">
        <v>15</v>
      </c>
      <c r="AF80" s="74">
        <v>500</v>
      </c>
      <c r="AH80" s="91"/>
      <c r="AI80" s="91"/>
    </row>
    <row r="81" spans="2:35" x14ac:dyDescent="0.2">
      <c r="B81" s="15">
        <f t="shared" si="2"/>
        <v>45002</v>
      </c>
      <c r="C81" s="83">
        <v>46.738392852947449</v>
      </c>
      <c r="D81" s="84">
        <f t="shared" si="3"/>
        <v>32.716874997063215</v>
      </c>
      <c r="E81" s="77">
        <v>427.32905139275999</v>
      </c>
      <c r="F81" s="77" t="s">
        <v>83</v>
      </c>
      <c r="G81" s="77">
        <v>173.32318136235781</v>
      </c>
      <c r="H81" s="77" t="s">
        <v>83</v>
      </c>
      <c r="I81" s="78">
        <v>0.7682475280301807</v>
      </c>
      <c r="J81" s="78" t="s">
        <v>83</v>
      </c>
      <c r="K81" s="78">
        <v>2.2461041326448736</v>
      </c>
      <c r="L81" s="78" t="s">
        <v>83</v>
      </c>
      <c r="M81" s="78">
        <v>0.41767668212780135</v>
      </c>
      <c r="N81" s="78" t="s">
        <v>83</v>
      </c>
      <c r="O81" s="78">
        <v>2.8134877021761566</v>
      </c>
      <c r="P81" s="78" t="s">
        <v>83</v>
      </c>
      <c r="Q81" s="78">
        <v>5.600415938118152</v>
      </c>
      <c r="R81" s="78" t="s">
        <v>83</v>
      </c>
      <c r="S81" s="78">
        <v>3.3233235120785212</v>
      </c>
      <c r="T81" s="78" t="s">
        <v>83</v>
      </c>
      <c r="U81" s="78">
        <v>3.7736576283942558</v>
      </c>
      <c r="V81" s="78" t="s">
        <v>83</v>
      </c>
      <c r="W81" s="78">
        <v>11.035567251335225</v>
      </c>
      <c r="X81" s="78" t="s">
        <v>83</v>
      </c>
      <c r="Y81" s="78">
        <v>3.1418820201652506</v>
      </c>
      <c r="Z81" s="78" t="s">
        <v>83</v>
      </c>
      <c r="AA81" s="78">
        <v>0.20668092891424716</v>
      </c>
      <c r="AB81" s="78" t="s">
        <v>83</v>
      </c>
      <c r="AC81" s="74">
        <v>40</v>
      </c>
      <c r="AD81" s="74">
        <v>10</v>
      </c>
      <c r="AE81" s="74">
        <v>15</v>
      </c>
      <c r="AF81" s="74">
        <v>500</v>
      </c>
      <c r="AH81" s="91"/>
      <c r="AI81" s="91"/>
    </row>
    <row r="82" spans="2:35" ht="14.25" customHeight="1" x14ac:dyDescent="0.2">
      <c r="B82" s="15">
        <f t="shared" si="2"/>
        <v>45003</v>
      </c>
      <c r="C82" s="83">
        <v>52.99001040973738</v>
      </c>
      <c r="D82" s="84">
        <f t="shared" si="3"/>
        <v>37.09300728681616</v>
      </c>
      <c r="E82" s="77">
        <v>392.46667969787484</v>
      </c>
      <c r="F82" s="77" t="s">
        <v>83</v>
      </c>
      <c r="G82" s="77">
        <v>171.22227352325012</v>
      </c>
      <c r="H82" s="77" t="s">
        <v>83</v>
      </c>
      <c r="I82" s="78">
        <v>0.70775883146090657</v>
      </c>
      <c r="J82" s="78" t="s">
        <v>83</v>
      </c>
      <c r="K82" s="78">
        <v>1.0775135327187573</v>
      </c>
      <c r="L82" s="78" t="s">
        <v>83</v>
      </c>
      <c r="M82" s="78">
        <v>0.3394705030706005</v>
      </c>
      <c r="N82" s="78" t="s">
        <v>83</v>
      </c>
      <c r="O82" s="78">
        <v>3.174577345175134</v>
      </c>
      <c r="P82" s="78" t="s">
        <v>83</v>
      </c>
      <c r="Q82" s="78">
        <v>4.87177277746878</v>
      </c>
      <c r="R82" s="78" t="s">
        <v>83</v>
      </c>
      <c r="S82" s="78">
        <v>2.9089770239442485</v>
      </c>
      <c r="T82" s="78" t="s">
        <v>83</v>
      </c>
      <c r="U82" s="78">
        <v>2.6539262758040301</v>
      </c>
      <c r="V82" s="78" t="s">
        <v>83</v>
      </c>
      <c r="W82" s="78">
        <v>7.6795662813876211</v>
      </c>
      <c r="X82" s="78" t="s">
        <v>83</v>
      </c>
      <c r="Y82" s="78">
        <v>2.3778924317333634</v>
      </c>
      <c r="Z82" s="78" t="s">
        <v>83</v>
      </c>
      <c r="AA82" s="78">
        <v>0.16760779322442615</v>
      </c>
      <c r="AB82" s="78" t="s">
        <v>83</v>
      </c>
      <c r="AC82" s="74">
        <v>40</v>
      </c>
      <c r="AD82" s="74">
        <v>10</v>
      </c>
      <c r="AE82" s="74">
        <v>15</v>
      </c>
      <c r="AF82" s="74">
        <v>500</v>
      </c>
      <c r="AH82" s="91"/>
      <c r="AI82" s="91"/>
    </row>
    <row r="83" spans="2:35" x14ac:dyDescent="0.2">
      <c r="B83" s="15">
        <f t="shared" si="2"/>
        <v>45004</v>
      </c>
      <c r="C83" s="83">
        <v>59.261230325438881</v>
      </c>
      <c r="D83" s="88">
        <f t="shared" si="3"/>
        <v>41.482861227807213</v>
      </c>
      <c r="E83" s="77">
        <v>334.63824384545029</v>
      </c>
      <c r="F83" s="77" t="s">
        <v>83</v>
      </c>
      <c r="G83" s="77">
        <v>175.18361382918496</v>
      </c>
      <c r="H83" s="77" t="s">
        <v>83</v>
      </c>
      <c r="I83" s="78">
        <v>0.78354537363822141</v>
      </c>
      <c r="J83" s="78" t="s">
        <v>83</v>
      </c>
      <c r="K83" s="78">
        <v>1.3895361340217085</v>
      </c>
      <c r="L83" s="78" t="s">
        <v>83</v>
      </c>
      <c r="M83" s="78">
        <v>0.43931687515888385</v>
      </c>
      <c r="N83" s="78" t="s">
        <v>83</v>
      </c>
      <c r="O83" s="78">
        <v>2.1333864222546572</v>
      </c>
      <c r="P83" s="78" t="s">
        <v>83</v>
      </c>
      <c r="Q83" s="78">
        <v>5.2889654551259104</v>
      </c>
      <c r="R83" s="78" t="s">
        <v>83</v>
      </c>
      <c r="S83" s="78">
        <v>3.1960543729309974</v>
      </c>
      <c r="T83" s="78" t="s">
        <v>83</v>
      </c>
      <c r="U83" s="78">
        <v>2.5520976166802809</v>
      </c>
      <c r="V83" s="78" t="s">
        <v>83</v>
      </c>
      <c r="W83" s="78">
        <v>6.3554891267276412</v>
      </c>
      <c r="X83" s="78" t="s">
        <v>83</v>
      </c>
      <c r="Y83" s="78">
        <v>2.6775851815092584</v>
      </c>
      <c r="Z83" s="78" t="s">
        <v>83</v>
      </c>
      <c r="AA83" s="78">
        <v>0.16616238158118915</v>
      </c>
      <c r="AB83" s="78" t="s">
        <v>83</v>
      </c>
      <c r="AC83" s="74">
        <v>40</v>
      </c>
      <c r="AD83" s="74">
        <v>10</v>
      </c>
      <c r="AE83" s="74">
        <v>15</v>
      </c>
      <c r="AF83" s="74">
        <v>500</v>
      </c>
      <c r="AH83" s="91"/>
      <c r="AI83" s="91"/>
    </row>
    <row r="84" spans="2:35" x14ac:dyDescent="0.2">
      <c r="B84" s="15">
        <f t="shared" si="2"/>
        <v>45005</v>
      </c>
      <c r="C84" s="83">
        <v>52.843309279877246</v>
      </c>
      <c r="D84" s="84">
        <f t="shared" si="3"/>
        <v>36.990316495914072</v>
      </c>
      <c r="E84" s="77">
        <v>394.91038521786891</v>
      </c>
      <c r="F84" s="77" t="s">
        <v>83</v>
      </c>
      <c r="G84" s="77">
        <v>165.74310579012879</v>
      </c>
      <c r="H84" s="77" t="s">
        <v>83</v>
      </c>
      <c r="I84" s="78">
        <v>0.81503594792399836</v>
      </c>
      <c r="J84" s="78" t="s">
        <v>83</v>
      </c>
      <c r="K84" s="78">
        <v>1.3039135205511401</v>
      </c>
      <c r="L84" s="78" t="s">
        <v>83</v>
      </c>
      <c r="M84" s="78">
        <v>0.48375311632629492</v>
      </c>
      <c r="N84" s="78" t="s">
        <v>83</v>
      </c>
      <c r="O84" s="78">
        <v>2.7753262750930281</v>
      </c>
      <c r="P84" s="78" t="s">
        <v>83</v>
      </c>
      <c r="Q84" s="78">
        <v>4.3802948297329376</v>
      </c>
      <c r="R84" s="78" t="s">
        <v>83</v>
      </c>
      <c r="S84" s="78">
        <v>1.5113174845408446</v>
      </c>
      <c r="T84" s="78" t="s">
        <v>83</v>
      </c>
      <c r="U84" s="78">
        <v>2.4004220851567077</v>
      </c>
      <c r="V84" s="78" t="s">
        <v>83</v>
      </c>
      <c r="W84" s="78">
        <v>6.153106940501698</v>
      </c>
      <c r="X84" s="78" t="s">
        <v>83</v>
      </c>
      <c r="Y84" s="78">
        <v>2.8479403622661441</v>
      </c>
      <c r="Z84" s="78" t="s">
        <v>83</v>
      </c>
      <c r="AA84" s="78">
        <v>0.15347152187220553</v>
      </c>
      <c r="AB84" s="78" t="s">
        <v>83</v>
      </c>
      <c r="AC84" s="74">
        <v>40</v>
      </c>
      <c r="AD84" s="74">
        <v>10</v>
      </c>
      <c r="AE84" s="74">
        <v>15</v>
      </c>
      <c r="AF84" s="74">
        <v>500</v>
      </c>
      <c r="AH84" s="91"/>
      <c r="AI84" s="91"/>
    </row>
    <row r="85" spans="2:35" x14ac:dyDescent="0.2">
      <c r="B85" s="15">
        <f t="shared" si="2"/>
        <v>45006</v>
      </c>
      <c r="C85" s="83">
        <v>56.464848087459487</v>
      </c>
      <c r="D85" s="84">
        <f t="shared" si="3"/>
        <v>39.525393661221635</v>
      </c>
      <c r="E85" s="77">
        <v>442.19946829409605</v>
      </c>
      <c r="F85" s="77" t="s">
        <v>83</v>
      </c>
      <c r="G85" s="77">
        <v>173.47212495237915</v>
      </c>
      <c r="H85" s="77" t="s">
        <v>83</v>
      </c>
      <c r="I85" s="78">
        <v>0.67232410732625003</v>
      </c>
      <c r="J85" s="78" t="s">
        <v>83</v>
      </c>
      <c r="K85" s="78">
        <v>1.2140738398306159</v>
      </c>
      <c r="L85" s="78" t="s">
        <v>83</v>
      </c>
      <c r="M85" s="78">
        <v>0.47652963428910722</v>
      </c>
      <c r="N85" s="78" t="s">
        <v>83</v>
      </c>
      <c r="O85" s="78">
        <v>2.417032820204799</v>
      </c>
      <c r="P85" s="78" t="s">
        <v>83</v>
      </c>
      <c r="Q85" s="78">
        <v>4.2687679948756694</v>
      </c>
      <c r="R85" s="78" t="s">
        <v>83</v>
      </c>
      <c r="S85" s="78">
        <v>0.7083690706058634</v>
      </c>
      <c r="T85" s="78" t="s">
        <v>83</v>
      </c>
      <c r="U85" s="78">
        <v>2.1796451897600493</v>
      </c>
      <c r="V85" s="78" t="s">
        <v>83</v>
      </c>
      <c r="W85" s="78">
        <v>8.0834577805954293</v>
      </c>
      <c r="X85" s="78" t="s">
        <v>83</v>
      </c>
      <c r="Y85" s="78">
        <v>2.6178187109317106</v>
      </c>
      <c r="Z85" s="78" t="s">
        <v>83</v>
      </c>
      <c r="AA85" s="78">
        <v>0.42463875356647207</v>
      </c>
      <c r="AB85" s="78" t="s">
        <v>83</v>
      </c>
      <c r="AC85" s="74">
        <v>40</v>
      </c>
      <c r="AD85" s="74">
        <v>10</v>
      </c>
      <c r="AE85" s="74">
        <v>15</v>
      </c>
      <c r="AF85" s="74">
        <v>500</v>
      </c>
      <c r="AH85" s="91"/>
      <c r="AI85" s="91"/>
    </row>
    <row r="86" spans="2:35" ht="14.25" customHeight="1" x14ac:dyDescent="0.2">
      <c r="B86" s="15">
        <f t="shared" si="2"/>
        <v>45007</v>
      </c>
      <c r="C86" s="83">
        <v>63.033253919402419</v>
      </c>
      <c r="D86" s="88">
        <f t="shared" si="3"/>
        <v>44.123277743581689</v>
      </c>
      <c r="E86" s="77">
        <v>451.20363862817356</v>
      </c>
      <c r="F86" s="77" t="s">
        <v>83</v>
      </c>
      <c r="G86" s="77">
        <v>171.00541680898641</v>
      </c>
      <c r="H86" s="77" t="s">
        <v>83</v>
      </c>
      <c r="I86" s="78">
        <v>0.71562662202212446</v>
      </c>
      <c r="J86" s="78" t="s">
        <v>83</v>
      </c>
      <c r="K86" s="78">
        <v>1.4244851062857795</v>
      </c>
      <c r="L86" s="78" t="s">
        <v>83</v>
      </c>
      <c r="M86" s="78">
        <v>0.44549949541161005</v>
      </c>
      <c r="N86" s="78" t="s">
        <v>83</v>
      </c>
      <c r="O86" s="78">
        <v>2.1649020395145273</v>
      </c>
      <c r="P86" s="78" t="s">
        <v>83</v>
      </c>
      <c r="Q86" s="78">
        <v>4.4530991439226337</v>
      </c>
      <c r="R86" s="78" t="s">
        <v>83</v>
      </c>
      <c r="S86" s="78">
        <v>0.78126224858601478</v>
      </c>
      <c r="T86" s="78" t="s">
        <v>83</v>
      </c>
      <c r="U86" s="78">
        <v>2.6229938233790282</v>
      </c>
      <c r="V86" s="78" t="s">
        <v>83</v>
      </c>
      <c r="W86" s="78">
        <v>7.514414386920758</v>
      </c>
      <c r="X86" s="78" t="s">
        <v>83</v>
      </c>
      <c r="Y86" s="78">
        <v>2.7354540896876287</v>
      </c>
      <c r="Z86" s="78" t="s">
        <v>83</v>
      </c>
      <c r="AA86" s="78">
        <v>0.43513452196146341</v>
      </c>
      <c r="AB86" s="78" t="s">
        <v>83</v>
      </c>
      <c r="AC86" s="74">
        <v>40</v>
      </c>
      <c r="AD86" s="74">
        <v>10</v>
      </c>
      <c r="AE86" s="74">
        <v>15</v>
      </c>
      <c r="AF86" s="74">
        <v>500</v>
      </c>
      <c r="AH86" s="91"/>
      <c r="AI86" s="91"/>
    </row>
    <row r="87" spans="2:35" x14ac:dyDescent="0.2">
      <c r="B87" s="15">
        <f t="shared" si="2"/>
        <v>45008</v>
      </c>
      <c r="C87" s="83">
        <v>73.027502428488745</v>
      </c>
      <c r="D87" s="88">
        <f t="shared" si="3"/>
        <v>51.119251699942119</v>
      </c>
      <c r="E87" s="77">
        <v>441.23764437460704</v>
      </c>
      <c r="F87" s="77" t="s">
        <v>83</v>
      </c>
      <c r="G87" s="77">
        <v>176.58122315296905</v>
      </c>
      <c r="H87" s="77" t="s">
        <v>83</v>
      </c>
      <c r="I87" s="78">
        <v>0.80187530280433061</v>
      </c>
      <c r="J87" s="78" t="s">
        <v>83</v>
      </c>
      <c r="K87" s="78">
        <v>2.5675571117313836</v>
      </c>
      <c r="L87" s="78" t="s">
        <v>83</v>
      </c>
      <c r="M87" s="78">
        <v>0.62604685946779703</v>
      </c>
      <c r="N87" s="78" t="s">
        <v>83</v>
      </c>
      <c r="O87" s="78">
        <v>2.7160057352248717</v>
      </c>
      <c r="P87" s="78" t="s">
        <v>83</v>
      </c>
      <c r="Q87" s="78">
        <v>2.8542118652691677</v>
      </c>
      <c r="R87" s="78" t="s">
        <v>83</v>
      </c>
      <c r="S87" s="78">
        <v>0.91585628253506401</v>
      </c>
      <c r="T87" s="78" t="s">
        <v>83</v>
      </c>
      <c r="U87" s="78">
        <v>3.2648407122796614</v>
      </c>
      <c r="V87" s="78" t="s">
        <v>83</v>
      </c>
      <c r="W87" s="78">
        <v>9.0839574166907795</v>
      </c>
      <c r="X87" s="78" t="s">
        <v>83</v>
      </c>
      <c r="Y87" s="78">
        <v>2.9185712062064675</v>
      </c>
      <c r="Z87" s="78" t="s">
        <v>83</v>
      </c>
      <c r="AA87" s="78">
        <v>0.39339770711401645</v>
      </c>
      <c r="AB87" s="78" t="s">
        <v>83</v>
      </c>
      <c r="AC87" s="74">
        <v>40</v>
      </c>
      <c r="AD87" s="74">
        <v>10</v>
      </c>
      <c r="AE87" s="74">
        <v>15</v>
      </c>
      <c r="AF87" s="74">
        <v>500</v>
      </c>
      <c r="AH87" s="91"/>
      <c r="AI87" s="91"/>
    </row>
    <row r="88" spans="2:35" x14ac:dyDescent="0.2">
      <c r="B88" s="15">
        <f t="shared" si="2"/>
        <v>45009</v>
      </c>
      <c r="C88" s="83">
        <v>54.105932704045046</v>
      </c>
      <c r="D88" s="84">
        <f t="shared" si="3"/>
        <v>37.874152892831532</v>
      </c>
      <c r="E88" s="77">
        <v>369.38676793246532</v>
      </c>
      <c r="F88" s="77" t="s">
        <v>83</v>
      </c>
      <c r="G88" s="77">
        <v>141.73348775200043</v>
      </c>
      <c r="H88" s="77" t="s">
        <v>83</v>
      </c>
      <c r="I88" s="78">
        <v>0.84187536794164197</v>
      </c>
      <c r="J88" s="78" t="s">
        <v>83</v>
      </c>
      <c r="K88" s="78">
        <v>1.3022953136922357</v>
      </c>
      <c r="L88" s="78" t="s">
        <v>83</v>
      </c>
      <c r="M88" s="78">
        <v>0.43569343961865598</v>
      </c>
      <c r="N88" s="78" t="s">
        <v>83</v>
      </c>
      <c r="O88" s="78">
        <v>2.9452040486489963</v>
      </c>
      <c r="P88" s="78" t="s">
        <v>83</v>
      </c>
      <c r="Q88" s="78">
        <v>3.6780759151170672</v>
      </c>
      <c r="R88" s="78" t="s">
        <v>83</v>
      </c>
      <c r="S88" s="78">
        <v>0.65369668027513805</v>
      </c>
      <c r="T88" s="78" t="s">
        <v>83</v>
      </c>
      <c r="U88" s="78">
        <v>2.7194431253133682</v>
      </c>
      <c r="V88" s="78" t="s">
        <v>83</v>
      </c>
      <c r="W88" s="78">
        <v>5.9158232809103861</v>
      </c>
      <c r="X88" s="78" t="s">
        <v>83</v>
      </c>
      <c r="Y88" s="78">
        <v>2.3615719364102028</v>
      </c>
      <c r="Z88" s="78" t="s">
        <v>83</v>
      </c>
      <c r="AA88" s="78">
        <v>0.39307872424190599</v>
      </c>
      <c r="AB88" s="78" t="s">
        <v>83</v>
      </c>
      <c r="AC88" s="74">
        <v>40</v>
      </c>
      <c r="AD88" s="74">
        <v>10</v>
      </c>
      <c r="AE88" s="74">
        <v>15</v>
      </c>
      <c r="AF88" s="74">
        <v>500</v>
      </c>
      <c r="AH88" s="91"/>
      <c r="AI88" s="91"/>
    </row>
    <row r="89" spans="2:35" x14ac:dyDescent="0.2">
      <c r="B89" s="15">
        <f t="shared" si="2"/>
        <v>45010</v>
      </c>
      <c r="C89" s="83">
        <v>70.106251535649079</v>
      </c>
      <c r="D89" s="88">
        <f t="shared" si="3"/>
        <v>49.074376074954351</v>
      </c>
      <c r="E89" s="77">
        <v>442.95582077466736</v>
      </c>
      <c r="F89" s="77" t="s">
        <v>83</v>
      </c>
      <c r="G89" s="77">
        <v>174.98038626234001</v>
      </c>
      <c r="H89" s="77" t="s">
        <v>83</v>
      </c>
      <c r="I89" s="78">
        <v>0.8733480764179602</v>
      </c>
      <c r="J89" s="78" t="s">
        <v>83</v>
      </c>
      <c r="K89" s="78">
        <v>1.2767454703031915</v>
      </c>
      <c r="L89" s="78" t="s">
        <v>83</v>
      </c>
      <c r="M89" s="78">
        <v>0.4785298297968143</v>
      </c>
      <c r="N89" s="78" t="s">
        <v>83</v>
      </c>
      <c r="O89" s="78">
        <v>2.4996414804087879</v>
      </c>
      <c r="P89" s="78" t="s">
        <v>83</v>
      </c>
      <c r="Q89" s="78">
        <v>4.6017041059113204</v>
      </c>
      <c r="R89" s="78" t="s">
        <v>83</v>
      </c>
      <c r="S89" s="78">
        <v>0.6704546505585367</v>
      </c>
      <c r="T89" s="78" t="s">
        <v>83</v>
      </c>
      <c r="U89" s="78">
        <v>2.6330150411904203</v>
      </c>
      <c r="V89" s="78" t="s">
        <v>83</v>
      </c>
      <c r="W89" s="78">
        <v>5.6457573332883726</v>
      </c>
      <c r="X89" s="78" t="s">
        <v>83</v>
      </c>
      <c r="Y89" s="78">
        <v>2.3497794874191724</v>
      </c>
      <c r="Z89" s="78" t="s">
        <v>83</v>
      </c>
      <c r="AA89" s="78">
        <v>9.2799367590594706E-2</v>
      </c>
      <c r="AB89" s="78" t="s">
        <v>83</v>
      </c>
      <c r="AC89" s="74">
        <v>40</v>
      </c>
      <c r="AD89" s="74">
        <v>10</v>
      </c>
      <c r="AE89" s="74">
        <v>15</v>
      </c>
      <c r="AF89" s="74">
        <v>500</v>
      </c>
      <c r="AH89" s="91"/>
      <c r="AI89" s="91"/>
    </row>
    <row r="90" spans="2:35" x14ac:dyDescent="0.2">
      <c r="B90" s="15">
        <f t="shared" si="2"/>
        <v>45011</v>
      </c>
      <c r="C90" s="83">
        <v>72.798622906943507</v>
      </c>
      <c r="D90" s="88">
        <f t="shared" si="3"/>
        <v>50.959036034860453</v>
      </c>
      <c r="E90" s="77">
        <v>387.80787247236731</v>
      </c>
      <c r="F90" s="77" t="s">
        <v>83</v>
      </c>
      <c r="G90" s="77">
        <v>178.00219450199899</v>
      </c>
      <c r="H90" s="77" t="s">
        <v>83</v>
      </c>
      <c r="I90" s="78">
        <v>0.82107366361006628</v>
      </c>
      <c r="J90" s="78" t="s">
        <v>83</v>
      </c>
      <c r="K90" s="78">
        <v>1.4092095360402817</v>
      </c>
      <c r="L90" s="78" t="s">
        <v>83</v>
      </c>
      <c r="M90" s="78">
        <v>0.4953180044324712</v>
      </c>
      <c r="N90" s="78" t="s">
        <v>83</v>
      </c>
      <c r="O90" s="78">
        <v>2.7490037697179526</v>
      </c>
      <c r="P90" s="78" t="s">
        <v>83</v>
      </c>
      <c r="Q90" s="78">
        <v>5.1218618863482295</v>
      </c>
      <c r="R90" s="78" t="s">
        <v>83</v>
      </c>
      <c r="S90" s="78">
        <v>1.8789601316365538</v>
      </c>
      <c r="T90" s="78" t="s">
        <v>83</v>
      </c>
      <c r="U90" s="78">
        <v>2.3923126000275823</v>
      </c>
      <c r="V90" s="78" t="s">
        <v>83</v>
      </c>
      <c r="W90" s="78">
        <v>5.2309843132601452</v>
      </c>
      <c r="X90" s="78" t="s">
        <v>83</v>
      </c>
      <c r="Y90" s="78">
        <v>2.802001912516888</v>
      </c>
      <c r="Z90" s="78" t="s">
        <v>83</v>
      </c>
      <c r="AA90" s="78">
        <v>0.25867169226577191</v>
      </c>
      <c r="AB90" s="78" t="s">
        <v>83</v>
      </c>
      <c r="AC90" s="74">
        <v>40</v>
      </c>
      <c r="AD90" s="74">
        <v>10</v>
      </c>
      <c r="AE90" s="74">
        <v>15</v>
      </c>
      <c r="AF90" s="74">
        <v>500</v>
      </c>
      <c r="AH90" s="91"/>
      <c r="AI90" s="91"/>
    </row>
    <row r="91" spans="2:35" x14ac:dyDescent="0.2">
      <c r="B91" s="15">
        <f t="shared" si="2"/>
        <v>45012</v>
      </c>
      <c r="C91" s="83">
        <v>77.265414894113945</v>
      </c>
      <c r="D91" s="88">
        <f t="shared" si="3"/>
        <v>54.085790425879757</v>
      </c>
      <c r="E91" s="77">
        <v>394.5752768799008</v>
      </c>
      <c r="F91" s="77" t="s">
        <v>83</v>
      </c>
      <c r="G91" s="77">
        <v>174.09807638997185</v>
      </c>
      <c r="H91" s="77" t="s">
        <v>83</v>
      </c>
      <c r="I91" s="78">
        <v>0.88636049493046598</v>
      </c>
      <c r="J91" s="78" t="s">
        <v>83</v>
      </c>
      <c r="K91" s="78">
        <v>1.538626825368844</v>
      </c>
      <c r="L91" s="78" t="s">
        <v>83</v>
      </c>
      <c r="M91" s="78">
        <v>0.46949185633369972</v>
      </c>
      <c r="N91" s="78" t="s">
        <v>83</v>
      </c>
      <c r="O91" s="78">
        <v>2.8810788579203437</v>
      </c>
      <c r="P91" s="78" t="s">
        <v>83</v>
      </c>
      <c r="Q91" s="78">
        <v>4.811295438765721</v>
      </c>
      <c r="R91" s="78" t="s">
        <v>83</v>
      </c>
      <c r="S91" s="78">
        <v>3.3570434700013498</v>
      </c>
      <c r="T91" s="78" t="s">
        <v>83</v>
      </c>
      <c r="U91" s="78">
        <v>2.9426826603096385</v>
      </c>
      <c r="V91" s="78" t="s">
        <v>83</v>
      </c>
      <c r="W91" s="78">
        <v>5.9733585292396967</v>
      </c>
      <c r="X91" s="78" t="s">
        <v>83</v>
      </c>
      <c r="Y91" s="78">
        <v>2.8653991343631429</v>
      </c>
      <c r="Z91" s="78" t="s">
        <v>83</v>
      </c>
      <c r="AA91" s="78">
        <v>0.29243805898331771</v>
      </c>
      <c r="AB91" s="78" t="s">
        <v>83</v>
      </c>
      <c r="AC91" s="74">
        <v>40</v>
      </c>
      <c r="AD91" s="74">
        <v>10</v>
      </c>
      <c r="AE91" s="74">
        <v>15</v>
      </c>
      <c r="AF91" s="74">
        <v>500</v>
      </c>
      <c r="AH91" s="91"/>
      <c r="AI91" s="91"/>
    </row>
    <row r="92" spans="2:35" x14ac:dyDescent="0.2">
      <c r="B92" s="15">
        <f t="shared" si="2"/>
        <v>45013</v>
      </c>
      <c r="C92" s="83">
        <v>74.532029404625064</v>
      </c>
      <c r="D92" s="88">
        <f t="shared" si="3"/>
        <v>52.172420583237539</v>
      </c>
      <c r="E92" s="77">
        <v>384.04846104185685</v>
      </c>
      <c r="F92" s="77" t="s">
        <v>83</v>
      </c>
      <c r="G92" s="77">
        <v>150.869578708506</v>
      </c>
      <c r="H92" s="77" t="s">
        <v>83</v>
      </c>
      <c r="I92" s="78">
        <v>0.94871984426288658</v>
      </c>
      <c r="J92" s="78" t="s">
        <v>83</v>
      </c>
      <c r="K92" s="78">
        <v>5.7659100980264144</v>
      </c>
      <c r="L92" s="78" t="s">
        <v>83</v>
      </c>
      <c r="M92" s="78">
        <v>1.0474565919071914</v>
      </c>
      <c r="N92" s="78" t="s">
        <v>83</v>
      </c>
      <c r="O92" s="78">
        <v>0.99143431366967927</v>
      </c>
      <c r="P92" s="78" t="s">
        <v>83</v>
      </c>
      <c r="Q92" s="78">
        <v>3.4560567561826105</v>
      </c>
      <c r="R92" s="78" t="s">
        <v>83</v>
      </c>
      <c r="S92" s="78">
        <v>2.1661229368439603</v>
      </c>
      <c r="T92" s="78" t="s">
        <v>83</v>
      </c>
      <c r="U92" s="78">
        <v>2.2537808346262382</v>
      </c>
      <c r="V92" s="78" t="s">
        <v>83</v>
      </c>
      <c r="W92" s="78">
        <v>4.4640743070392599</v>
      </c>
      <c r="X92" s="78" t="s">
        <v>83</v>
      </c>
      <c r="Y92" s="78">
        <v>2.4680986573782158</v>
      </c>
      <c r="Z92" s="78" t="s">
        <v>83</v>
      </c>
      <c r="AA92" s="78">
        <v>0.11054491441215923</v>
      </c>
      <c r="AB92" s="78" t="s">
        <v>83</v>
      </c>
      <c r="AC92" s="74">
        <v>40</v>
      </c>
      <c r="AD92" s="74">
        <v>10</v>
      </c>
      <c r="AE92" s="74">
        <v>15</v>
      </c>
      <c r="AF92" s="74">
        <v>500</v>
      </c>
      <c r="AH92" s="91"/>
      <c r="AI92" s="91"/>
    </row>
    <row r="93" spans="2:35" x14ac:dyDescent="0.2">
      <c r="B93" s="15">
        <f t="shared" si="2"/>
        <v>45014</v>
      </c>
      <c r="C93" s="83">
        <v>72.210137801767402</v>
      </c>
      <c r="D93" s="88">
        <f t="shared" si="3"/>
        <v>50.547096461237182</v>
      </c>
      <c r="E93" s="77">
        <v>329.73342058682783</v>
      </c>
      <c r="F93" s="77" t="s">
        <v>83</v>
      </c>
      <c r="G93" s="77">
        <v>145.42676092528544</v>
      </c>
      <c r="H93" s="77" t="s">
        <v>83</v>
      </c>
      <c r="I93" s="78">
        <v>1.0165540198723764</v>
      </c>
      <c r="J93" s="78" t="s">
        <v>83</v>
      </c>
      <c r="K93" s="78">
        <v>1.9922730040922154</v>
      </c>
      <c r="L93" s="78" t="s">
        <v>83</v>
      </c>
      <c r="M93" s="78">
        <v>0.55894748198396083</v>
      </c>
      <c r="N93" s="78" t="s">
        <v>83</v>
      </c>
      <c r="O93" s="78">
        <v>1.9117772238652457</v>
      </c>
      <c r="P93" s="78" t="s">
        <v>83</v>
      </c>
      <c r="Q93" s="78">
        <v>2.5647174863107498</v>
      </c>
      <c r="R93" s="78" t="s">
        <v>83</v>
      </c>
      <c r="S93" s="78">
        <v>1.6915504215416126</v>
      </c>
      <c r="T93" s="78" t="s">
        <v>83</v>
      </c>
      <c r="U93" s="78">
        <v>2.1515468171339704</v>
      </c>
      <c r="V93" s="78" t="s">
        <v>83</v>
      </c>
      <c r="W93" s="78">
        <v>4.5700868061835589</v>
      </c>
      <c r="X93" s="78" t="s">
        <v>83</v>
      </c>
      <c r="Y93" s="78">
        <v>2.3425357863925309</v>
      </c>
      <c r="Z93" s="78" t="s">
        <v>83</v>
      </c>
      <c r="AA93" s="78">
        <v>0.20400512956689876</v>
      </c>
      <c r="AB93" s="78" t="s">
        <v>83</v>
      </c>
      <c r="AC93" s="74">
        <v>40</v>
      </c>
      <c r="AD93" s="74">
        <v>10</v>
      </c>
      <c r="AE93" s="74">
        <v>15</v>
      </c>
      <c r="AF93" s="74">
        <v>500</v>
      </c>
      <c r="AH93" s="91"/>
      <c r="AI93" s="91"/>
    </row>
    <row r="94" spans="2:35" x14ac:dyDescent="0.2">
      <c r="B94" s="15">
        <f t="shared" si="2"/>
        <v>45015</v>
      </c>
      <c r="C94" s="83">
        <v>77.605645056561343</v>
      </c>
      <c r="D94" s="88">
        <f t="shared" si="3"/>
        <v>54.32395153959294</v>
      </c>
      <c r="E94" s="77">
        <v>386.10675051913813</v>
      </c>
      <c r="F94" s="77" t="s">
        <v>83</v>
      </c>
      <c r="G94" s="77">
        <v>147.54000619131133</v>
      </c>
      <c r="H94" s="77" t="s">
        <v>83</v>
      </c>
      <c r="I94" s="78">
        <v>1.068487307987825</v>
      </c>
      <c r="J94" s="78" t="s">
        <v>83</v>
      </c>
      <c r="K94" s="78">
        <v>1.7887648977303989</v>
      </c>
      <c r="L94" s="78" t="s">
        <v>83</v>
      </c>
      <c r="M94" s="78">
        <v>0.5512219321973113</v>
      </c>
      <c r="N94" s="78" t="s">
        <v>83</v>
      </c>
      <c r="O94" s="78">
        <v>0.66337372904087999</v>
      </c>
      <c r="P94" s="78" t="s">
        <v>83</v>
      </c>
      <c r="Q94" s="78">
        <v>1.9680494852997061</v>
      </c>
      <c r="R94" s="78" t="s">
        <v>83</v>
      </c>
      <c r="S94" s="78">
        <v>1.3374977841679356</v>
      </c>
      <c r="T94" s="78" t="s">
        <v>83</v>
      </c>
      <c r="U94" s="78">
        <v>1.6903214336638139</v>
      </c>
      <c r="V94" s="78" t="s">
        <v>83</v>
      </c>
      <c r="W94" s="78">
        <v>3.7687125596798112</v>
      </c>
      <c r="X94" s="78" t="s">
        <v>83</v>
      </c>
      <c r="Y94" s="78">
        <v>2.2975266090238669</v>
      </c>
      <c r="Z94" s="78" t="s">
        <v>83</v>
      </c>
      <c r="AA94" s="78">
        <v>0.43570826219466824</v>
      </c>
      <c r="AB94" s="78" t="s">
        <v>83</v>
      </c>
      <c r="AC94" s="74">
        <v>40</v>
      </c>
      <c r="AD94" s="74">
        <v>10</v>
      </c>
      <c r="AE94" s="74">
        <v>15</v>
      </c>
      <c r="AF94" s="74">
        <v>500</v>
      </c>
      <c r="AH94" s="91"/>
      <c r="AI94" s="91"/>
    </row>
    <row r="95" spans="2:35" x14ac:dyDescent="0.2">
      <c r="B95" s="15">
        <f t="shared" si="2"/>
        <v>45016</v>
      </c>
      <c r="C95" s="83">
        <v>55.109570544814673</v>
      </c>
      <c r="D95" s="84">
        <f t="shared" si="3"/>
        <v>38.576699381370268</v>
      </c>
      <c r="E95" s="77">
        <v>338.51642306541009</v>
      </c>
      <c r="F95" s="77" t="s">
        <v>83</v>
      </c>
      <c r="G95" s="77">
        <v>146.18797309166274</v>
      </c>
      <c r="H95" s="77" t="s">
        <v>83</v>
      </c>
      <c r="I95" s="78">
        <v>1.1894255307438968</v>
      </c>
      <c r="J95" s="78" t="s">
        <v>83</v>
      </c>
      <c r="K95" s="78">
        <v>1.8022749291151023</v>
      </c>
      <c r="L95" s="78" t="s">
        <v>83</v>
      </c>
      <c r="M95" s="78">
        <v>0.52884573292052628</v>
      </c>
      <c r="N95" s="78" t="s">
        <v>83</v>
      </c>
      <c r="O95" s="78">
        <v>1.2728736511555812</v>
      </c>
      <c r="P95" s="78" t="s">
        <v>83</v>
      </c>
      <c r="Q95" s="78">
        <v>2.9619255493564505</v>
      </c>
      <c r="R95" s="78" t="s">
        <v>83</v>
      </c>
      <c r="S95" s="78">
        <v>1.2932790327410078</v>
      </c>
      <c r="T95" s="78" t="s">
        <v>83</v>
      </c>
      <c r="U95" s="78">
        <v>2.3586233885299883</v>
      </c>
      <c r="V95" s="78" t="s">
        <v>83</v>
      </c>
      <c r="W95" s="78">
        <v>5.1007715025004492</v>
      </c>
      <c r="X95" s="78" t="s">
        <v>83</v>
      </c>
      <c r="Y95" s="78">
        <v>2.5271652440938026</v>
      </c>
      <c r="Z95" s="78" t="s">
        <v>83</v>
      </c>
      <c r="AA95" s="78">
        <v>0.37655453401861999</v>
      </c>
      <c r="AB95" s="78" t="s">
        <v>83</v>
      </c>
      <c r="AC95" s="74">
        <v>40</v>
      </c>
      <c r="AD95" s="74">
        <v>10</v>
      </c>
      <c r="AE95" s="74">
        <v>15</v>
      </c>
      <c r="AF95" s="74">
        <v>500</v>
      </c>
      <c r="AH95" s="91"/>
      <c r="AI95" s="91"/>
    </row>
    <row r="96" spans="2:35" x14ac:dyDescent="0.2">
      <c r="B96" s="30"/>
      <c r="C96" s="86"/>
      <c r="D96" s="87"/>
      <c r="E96" s="65"/>
      <c r="F96" s="65"/>
      <c r="G96" s="65"/>
      <c r="H96" s="65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79"/>
      <c r="T96" s="79"/>
      <c r="U96" s="80"/>
      <c r="V96" s="80"/>
      <c r="W96" s="80"/>
      <c r="X96" s="80"/>
      <c r="Y96" s="80"/>
      <c r="Z96" s="80"/>
      <c r="AA96" s="67"/>
      <c r="AB96" s="67"/>
      <c r="AC96" s="70"/>
      <c r="AD96" s="70"/>
      <c r="AE96" s="70"/>
    </row>
    <row r="97" spans="3:22" x14ac:dyDescent="0.2">
      <c r="C97" s="86"/>
    </row>
    <row r="98" spans="3:22" x14ac:dyDescent="0.2">
      <c r="C98" s="86"/>
    </row>
    <row r="99" spans="3:22" x14ac:dyDescent="0.2">
      <c r="C99" s="86"/>
    </row>
    <row r="100" spans="3:22" x14ac:dyDescent="0.2">
      <c r="C100" s="86"/>
    </row>
    <row r="101" spans="3:22" x14ac:dyDescent="0.2">
      <c r="C101" s="86"/>
      <c r="U101" s="80"/>
      <c r="V101" s="80"/>
    </row>
  </sheetData>
  <mergeCells count="22">
    <mergeCell ref="O4:O5"/>
    <mergeCell ref="G4:G5"/>
    <mergeCell ref="C4:C5"/>
    <mergeCell ref="I4:I5"/>
    <mergeCell ref="K4:K5"/>
    <mergeCell ref="M4:M5"/>
    <mergeCell ref="C51:J51"/>
    <mergeCell ref="AH2:AJ2"/>
    <mergeCell ref="AH3:AJ3"/>
    <mergeCell ref="AH4:AJ4"/>
    <mergeCell ref="AC4:AC5"/>
    <mergeCell ref="AD4:AD5"/>
    <mergeCell ref="AE3:AE5"/>
    <mergeCell ref="C2:AA2"/>
    <mergeCell ref="AC2:AE2"/>
    <mergeCell ref="Q4:Q5"/>
    <mergeCell ref="S4:S5"/>
    <mergeCell ref="U4:U5"/>
    <mergeCell ref="W4:W5"/>
    <mergeCell ref="Y4:Y5"/>
    <mergeCell ref="AA4:AA5"/>
    <mergeCell ref="E4:E5"/>
  </mergeCells>
  <phoneticPr fontId="18" type="noConversion"/>
  <conditionalFormatting sqref="D7:D13">
    <cfRule type="expression" dxfId="1" priority="3">
      <formula>"d6&gt;40"</formula>
    </cfRule>
  </conditionalFormatting>
  <conditionalFormatting sqref="D6:D13">
    <cfRule type="cellIs" dxfId="0" priority="1" operator="greaterThan">
      <formula>40</formula>
    </cfRule>
  </conditionalFormatting>
  <pageMargins left="0.7" right="0.7" top="0.75" bottom="0.75" header="0.3" footer="0.3"/>
  <pageSetup paperSize="9" orientation="portrait" r:id="rId1"/>
  <headerFooter>
    <oddFooter>&amp;L_x000D_&amp;1#&amp;"Calibri"&amp;8&amp;K000000 Sensitivity: general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3f546a9-c1c9-4c40-bfe0-8714c2c0a127">
      <Terms xmlns="http://schemas.microsoft.com/office/infopath/2007/PartnerControls"/>
    </lcf76f155ced4ddcb4097134ff3c332f>
    <Site_x0020_Name xmlns="859f7ad6-93f6-4205-b62b-a17f28acbbac">Port Talbot Steelworks</Site_x0020_Name>
    <Internal_x002f_External xmlns="859f7ad6-93f6-4205-b62b-a17f28acbbac">Incoming document</Internal_x002f_External>
    <Post_x0020_code xmlns="859f7ad6-93f6-4205-b62b-a17f28acbbac">SA13 2NG</Post_x0020_code>
    <IconOverlay xmlns="http://schemas.microsoft.com/sharepoint/v4" xsi:nil="true"/>
    <Document_x0020_Type xmlns="859f7ad6-93f6-4205-b62b-a17f28acbbac">Report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2023-05-28T23:00:00+00:00</Document_x0020_Date>
    <Facility_x0020_Address xmlns="859f7ad6-93f6-4205-b62b-a17f28acbbac">Port Talbot, SA13 2NG</Facility_x0020_Address>
    <Environment_x0020_Sub_x0020_Folder xmlns="859f7ad6-93f6-4205-b62b-a17f28acbbac">Environment monitoring</Environment_x0020_Sub_x0020_Folder>
    <Customer_x0020_Name xmlns="859f7ad6-93f6-4205-b62b-a17f28acbbac">Tata Steel UK Ltd</Customer_x0020_Name>
    <Surrendered_x002f_Expired_x0020_Date xmlns="859f7ad6-93f6-4205-b62b-a17f28acbbac" xsi:nil="true"/>
    <_dlc_DocId xmlns="9be56660-2c31-41ef-bc00-23e72f632f2a">REGU-409-3552368</_dlc_DocId>
    <_dlc_DocIdUrl xmlns="9be56660-2c31-41ef-bc00-23e72f632f2a">
      <Url>https://cyfoethnaturiolcymru.sharepoint.com/teams/Regulatory/Permitting/_layouts/15/DocIdRedir.aspx?ID=REGU-409-3552368</Url>
      <Description>REGU-409-3552368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9" ma:contentTypeDescription="Permitting &amp; Compliance Word Document" ma:contentTypeScope="" ma:versionID="d470aa31bdd9e686612c0c2b33ea35f9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xmlns:ns8="http://schemas.microsoft.com/sharepoint/v4" targetNamespace="http://schemas.microsoft.com/office/2006/metadata/properties" ma:root="true" ma:fieldsID="2f5656ef5ebf66284dcca08f00dbdeb1" ns2:_="" ns4:_="" ns5:_="" ns6:_="" ns7:_="" ns8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8:IconOverlay" minOccurs="0"/>
                <xsd:element ref="ns4:lcf76f155ced4ddcb4097134ff3c332f" minOccurs="0"/>
                <xsd:element ref="ns2:TaxCatchAll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8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37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4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4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E87DC4B-4E9B-47BD-BDC6-DFDC8DF2EAA5}">
  <ds:schemaRefs>
    <ds:schemaRef ds:uri="http://purl.org/dc/terms/"/>
    <ds:schemaRef ds:uri="http://schemas.microsoft.com/office/2006/documentManagement/types"/>
    <ds:schemaRef ds:uri="http://purl.org/dc/dcmitype/"/>
    <ds:schemaRef ds:uri="0251eca2-d850-493f-b487-de38ee483013"/>
    <ds:schemaRef ds:uri="http://purl.org/dc/elements/1.1/"/>
    <ds:schemaRef ds:uri="0b9a5314-4aa7-4a72-877c-359136cc9f29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65361DD-EDCC-442E-B89B-81C5F0B64A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F058C9-F78F-4969-B715-14D19DEB3118}"/>
</file>

<file path=customXml/itemProps4.xml><?xml version="1.0" encoding="utf-8"?>
<ds:datastoreItem xmlns:ds="http://schemas.openxmlformats.org/officeDocument/2006/customXml" ds:itemID="{F515623A-266C-44B9-BE92-EB6F74CC648A}"/>
</file>

<file path=customXml/itemProps5.xml><?xml version="1.0" encoding="utf-8"?>
<ds:datastoreItem xmlns:ds="http://schemas.openxmlformats.org/officeDocument/2006/customXml" ds:itemID="{525F15BA-B4B8-4F49-8BEC-479454ED0806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Notes</vt:lpstr>
      <vt:lpstr>Summary</vt:lpstr>
      <vt:lpstr>Plots</vt:lpstr>
      <vt:lpstr>Data</vt:lpstr>
    </vt:vector>
  </TitlesOfParts>
  <Manager/>
  <Company>Tata Steel Europe Ltd.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Q1 2023 - Other Continuous Emissions Monitoring (Air)</dc:title>
  <dc:subject/>
  <dc:creator>Haines, Neil</dc:creator>
  <cp:keywords/>
  <dc:description/>
  <cp:lastModifiedBy>Haines, Neil</cp:lastModifiedBy>
  <cp:revision/>
  <dcterms:created xsi:type="dcterms:W3CDTF">2021-07-13T10:51:44Z</dcterms:created>
  <dcterms:modified xsi:type="dcterms:W3CDTF">2023-05-26T17:21:42Z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aa366c-74b9-492b-a1b9-5472c41e7d31_Enabled">
    <vt:lpwstr>true</vt:lpwstr>
  </property>
  <property fmtid="{D5CDD505-2E9C-101B-9397-08002B2CF9AE}" pid="3" name="MSIP_Label_73aa366c-74b9-492b-a1b9-5472c41e7d31_SetDate">
    <vt:lpwstr>2021-07-27T20:28:43Z</vt:lpwstr>
  </property>
  <property fmtid="{D5CDD505-2E9C-101B-9397-08002B2CF9AE}" pid="4" name="MSIP_Label_73aa366c-74b9-492b-a1b9-5472c41e7d31_Method">
    <vt:lpwstr>Privileged</vt:lpwstr>
  </property>
  <property fmtid="{D5CDD505-2E9C-101B-9397-08002B2CF9AE}" pid="5" name="MSIP_Label_73aa366c-74b9-492b-a1b9-5472c41e7d31_Name">
    <vt:lpwstr>73aa366c-74b9-492b-a1b9-5472c41e7d31</vt:lpwstr>
  </property>
  <property fmtid="{D5CDD505-2E9C-101B-9397-08002B2CF9AE}" pid="6" name="MSIP_Label_73aa366c-74b9-492b-a1b9-5472c41e7d31_SiteId">
    <vt:lpwstr>44bbd632-fe04-42d7-933e-2649dcd22649</vt:lpwstr>
  </property>
  <property fmtid="{D5CDD505-2E9C-101B-9397-08002B2CF9AE}" pid="7" name="MSIP_Label_73aa366c-74b9-492b-a1b9-5472c41e7d31_ActionId">
    <vt:lpwstr>a93fb9fa-c18d-4878-8c96-ec065dbe521d</vt:lpwstr>
  </property>
  <property fmtid="{D5CDD505-2E9C-101B-9397-08002B2CF9AE}" pid="8" name="MSIP_Label_73aa366c-74b9-492b-a1b9-5472c41e7d31_ContentBits">
    <vt:lpwstr>2</vt:lpwstr>
  </property>
  <property fmtid="{D5CDD505-2E9C-101B-9397-08002B2CF9AE}" pid="9" name="ContentTypeId">
    <vt:lpwstr>0x01010067EB80C5FE939D4A9B3D8BA62129B7F5010200FB98ACF66FFD5C408672932E801640BE</vt:lpwstr>
  </property>
  <property fmtid="{D5CDD505-2E9C-101B-9397-08002B2CF9AE}" pid="10" name="MediaServiceImageTags">
    <vt:lpwstr/>
  </property>
  <property fmtid="{D5CDD505-2E9C-101B-9397-08002B2CF9AE}" pid="11" name="Order">
    <vt:r8>28300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_ColorHex">
    <vt:lpwstr/>
  </property>
  <property fmtid="{D5CDD505-2E9C-101B-9397-08002B2CF9AE}" pid="15" name="_Emoji">
    <vt:lpwstr/>
  </property>
  <property fmtid="{D5CDD505-2E9C-101B-9397-08002B2CF9AE}" pid="16" name="ComplianceAssetId">
    <vt:lpwstr/>
  </property>
  <property fmtid="{D5CDD505-2E9C-101B-9397-08002B2CF9AE}" pid="17" name="TemplateUrl">
    <vt:lpwstr/>
  </property>
  <property fmtid="{D5CDD505-2E9C-101B-9397-08002B2CF9AE}" pid="18" name="_ExtendedDescription">
    <vt:lpwstr/>
  </property>
  <property fmtid="{D5CDD505-2E9C-101B-9397-08002B2CF9AE}" pid="19" name="_ColorTag">
    <vt:lpwstr/>
  </property>
  <property fmtid="{D5CDD505-2E9C-101B-9397-08002B2CF9AE}" pid="20" name="TriggerFlowInfo">
    <vt:lpwstr/>
  </property>
  <property fmtid="{D5CDD505-2E9C-101B-9397-08002B2CF9AE}" pid="21" name="_dlc_DocIdItemGuid">
    <vt:lpwstr>6c0266d4-a556-4337-a31c-4a5d72138766</vt:lpwstr>
  </property>
</Properties>
</file>