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rhodri_morgan_cyfoethnaturiolcymru_gov_uk/Documents/Desktop/Rhod Sites/TATA/TATA - BL7108IM/Returns/2022/Q4/Air/"/>
    </mc:Choice>
  </mc:AlternateContent>
  <xr:revisionPtr revIDLastSave="387" documentId="8_{97A49DCF-EC93-4AF3-9237-2D70F6275998}" xr6:coauthVersionLast="47" xr6:coauthVersionMax="47" xr10:uidLastSave="{1876ADE2-0F55-4213-8895-DCDE3699D84B}"/>
  <bookViews>
    <workbookView xWindow="-108" yWindow="-108" windowWidth="23256" windowHeight="12576" activeTab="1" xr2:uid="{00000000-000D-0000-FFFF-FFFF00000000}"/>
  </bookViews>
  <sheets>
    <sheet name="Notes" sheetId="2" r:id="rId1"/>
    <sheet name="Summary" sheetId="7" r:id="rId2"/>
    <sheet name="Plots" sheetId="8" r:id="rId3"/>
    <sheet name="Data" sheetId="9" r:id="rId4"/>
  </sheet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9" i="9" l="1"/>
  <c r="D9" i="7"/>
  <c r="Q9" i="7"/>
  <c r="O9" i="7"/>
  <c r="M9" i="7"/>
  <c r="L9" i="7"/>
  <c r="K9" i="7"/>
  <c r="E9" i="7"/>
  <c r="F9" i="7"/>
  <c r="G9" i="7"/>
  <c r="H9" i="7"/>
  <c r="I9" i="7"/>
  <c r="J9" i="7"/>
  <c r="N14" i="7"/>
  <c r="AG7" i="9"/>
  <c r="AG8" i="9" s="1"/>
  <c r="AG9" i="9" s="1"/>
  <c r="AG10" i="9" s="1"/>
  <c r="AG11" i="9" s="1"/>
  <c r="AG12" i="9" s="1"/>
  <c r="AG13" i="9" s="1"/>
  <c r="AG14" i="9" s="1"/>
  <c r="AG15" i="9" s="1"/>
  <c r="AG16" i="9" s="1"/>
  <c r="AG17" i="9" s="1"/>
  <c r="AG18" i="9" s="1"/>
  <c r="P9" i="7"/>
  <c r="Q8" i="7"/>
  <c r="Q6" i="7"/>
  <c r="Q5" i="7"/>
  <c r="P8" i="7"/>
  <c r="P6" i="7"/>
  <c r="P5" i="7"/>
  <c r="O8" i="7"/>
  <c r="O6" i="7"/>
  <c r="O5" i="7"/>
  <c r="E6" i="7"/>
  <c r="E5" i="7"/>
  <c r="D5" i="7"/>
  <c r="J5" i="7"/>
  <c r="N13" i="7"/>
  <c r="M8" i="7"/>
  <c r="L8" i="7"/>
  <c r="K8" i="7"/>
  <c r="J8" i="7"/>
  <c r="I8" i="7"/>
  <c r="H8" i="7"/>
  <c r="G8" i="7"/>
  <c r="F8" i="7"/>
  <c r="E8" i="7"/>
  <c r="M5" i="7"/>
  <c r="L5" i="7"/>
  <c r="K5" i="7"/>
  <c r="I5" i="7"/>
  <c r="H5" i="7"/>
  <c r="G5" i="7"/>
  <c r="F5" i="7"/>
  <c r="D8" i="7" l="1"/>
  <c r="N10" i="7"/>
  <c r="N11" i="7"/>
  <c r="M6" i="7"/>
  <c r="L6" i="7"/>
  <c r="K6" i="7"/>
  <c r="J6" i="7"/>
  <c r="I6" i="7"/>
  <c r="H6" i="7"/>
  <c r="G6" i="7"/>
  <c r="F6" i="7"/>
  <c r="D6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tc={8D0ECE68-60C1-49E4-BC74-212720F0CE76}</author>
    <author>tc={B5F37F05-DD07-46C3-8A3E-68E6479B27D8}</author>
    <author>tc={BDEAFD68-DFBF-4621-BC63-8FA82A1E6117}</author>
    <author>tc={DA4FF5D7-4DC4-495D-9F45-14BF8C5D0D61}</author>
    <author>tc={D9984BD8-451B-4B65-BBD7-2DE3371761EA}</author>
    <author>tc={AA3AE2C7-9FA5-4409-BC75-77A83EFE58E3}</author>
    <author>tc={8E840881-E8DD-4880-9707-AC0B231DDB67}</author>
  </authors>
  <commentList>
    <comment ref="U34" authorId="0" shapeId="0" xr:uid="{8D0ECE68-60C1-49E4-BC74-212720F0CE76}">
      <text>
        <t>[Threaded comment]
Your version of Excel allows you to read this threaded comment; however, any edits to it will get removed if the file is opened in a newer version of Excel. Learn more: https://go.microsoft.com/fwlink/?linkid=870924
Comment:
    Part A reference - S5N_22_75A (Fan 4, 5 and 6 loss of data)</t>
      </text>
    </comment>
    <comment ref="W34" authorId="1" shapeId="0" xr:uid="{B5F37F05-DD07-46C3-8A3E-68E6479B27D8}">
      <text>
        <t>[Threaded comment]
Your version of Excel allows you to read this threaded comment; however, any edits to it will get removed if the file is opened in a newer version of Excel. Learn more: https://go.microsoft.com/fwlink/?linkid=870924
Comment:
    Part A reference - S5N_22_75A (Fan 4, 5 and 6 loss of data)</t>
      </text>
    </comment>
    <comment ref="Y34" authorId="2" shapeId="0" xr:uid="{BDEAFD68-DFBF-4621-BC63-8FA82A1E6117}">
      <text>
        <t>[Threaded comment]
Your version of Excel allows you to read this threaded comment; however, any edits to it will get removed if the file is opened in a newer version of Excel. Learn more: https://go.microsoft.com/fwlink/?linkid=870924
Comment:
    Part A reference - S5N_22_75A (Fan 4, 5 and 6 loss of data)</t>
      </text>
    </comment>
    <comment ref="C37" authorId="3" shapeId="0" xr:uid="{DA4FF5D7-4DC4-495D-9F45-14BF8C5D0D61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Plant offline until 04/11/22</t>
      </text>
    </comment>
    <comment ref="D56" authorId="4" shapeId="0" xr:uid="{D9984BD8-451B-4B65-BBD7-2DE3371761EA}">
      <text>
        <t>[Threaded comment]
Your version of Excel allows you to read this threaded comment; however, any edits to it will get removed if the file is opened in a newer version of Excel. Learn more: https://go.microsoft.com/fwlink/?linkid=870924
Comment:
    Part A reference - S5N_22_80A (Main stack particulate breach November)</t>
      </text>
    </comment>
    <comment ref="D76" authorId="5" shapeId="0" xr:uid="{AA3AE2C7-9FA5-4409-BC75-77A83EFE58E3}">
      <text>
        <t>[Threaded comment]
Your version of Excel allows you to read this threaded comment; however, any edits to it will get removed if the file is opened in a newer version of Excel. Learn more: https://go.microsoft.com/fwlink/?linkid=870924
Comment:
    Part A reference - S5N_23_02A (Main stack particulate breach December)</t>
      </text>
    </comment>
    <comment ref="C86" authorId="6" shapeId="0" xr:uid="{8E840881-E8DD-4880-9707-AC0B231DDB67}">
      <text>
        <t>[Threaded comment]
Your version of Excel allows you to read this threaded comment; however, any edits to it will get removed if the file is opened in a newer version of Excel. Learn more: https://go.microsoft.com/fwlink/?linkid=870924
Comment:
    Plant offline until 22/12/22</t>
      </text>
    </comment>
  </commentList>
</comments>
</file>

<file path=xl/sharedStrings.xml><?xml version="1.0" encoding="utf-8"?>
<sst xmlns="http://schemas.openxmlformats.org/spreadsheetml/2006/main" count="146" uniqueCount="87">
  <si>
    <t>Reference conditions</t>
  </si>
  <si>
    <t>All concentrations in this spreadsheet are reported in dry air at a temperature of 273K, at a pressure of 101.3 kPa and with an oxygen content of 3% dry</t>
  </si>
  <si>
    <t>Uncertainty</t>
  </si>
  <si>
    <t>Concentrations in this spreadsheet are reported after having subtracted the value of the 95% confidence interval (see Section 3.6.7 of the permit):</t>
  </si>
  <si>
    <t>95% confidence interval for nitrogen oxides is taken to be 20%</t>
  </si>
  <si>
    <t>95% confidence interval for sulphur dioxide is taken to be 20%</t>
  </si>
  <si>
    <t>95% confidence interval for dust is taken to be 30%</t>
  </si>
  <si>
    <t>95% confidence interval for carbon monoxide is taken to be 10%</t>
  </si>
  <si>
    <t>Normal operating conditions</t>
  </si>
  <si>
    <t>The document "Power Plant Boiler Abnormal Conditions" sets out the criteria for excluding emissions monitoring data from permitting or other reporting obligations:</t>
  </si>
  <si>
    <t>Parameter</t>
  </si>
  <si>
    <t>Plant</t>
  </si>
  <si>
    <t>Level representing abnormal conditions</t>
  </si>
  <si>
    <t>Boiler oxygen</t>
  </si>
  <si>
    <t>All boilers</t>
  </si>
  <si>
    <t>&gt;17% oxygen</t>
  </si>
  <si>
    <t>Fuel input</t>
  </si>
  <si>
    <t>A51, A52A, A52B, A53 and A62</t>
  </si>
  <si>
    <t>&lt;50% BFG by thermal input</t>
  </si>
  <si>
    <t>A50 (Service Boilers)</t>
  </si>
  <si>
    <t>&lt;35% BFG by thermal input</t>
  </si>
  <si>
    <t>Dust concentrations in mg/m³ (except A55 as % obscuration), reported as measured (uncertainty not taken into account)</t>
  </si>
  <si>
    <t>Source</t>
  </si>
  <si>
    <t>A1</t>
  </si>
  <si>
    <t>A2</t>
  </si>
  <si>
    <t>A8A</t>
  </si>
  <si>
    <t>A8B</t>
  </si>
  <si>
    <t>A9</t>
  </si>
  <si>
    <t>A10</t>
  </si>
  <si>
    <t>A10A</t>
  </si>
  <si>
    <t>A14</t>
  </si>
  <si>
    <t>A15</t>
  </si>
  <si>
    <t>A16</t>
  </si>
  <si>
    <t>A55</t>
  </si>
  <si>
    <t>A63</t>
  </si>
  <si>
    <t>Description</t>
  </si>
  <si>
    <t>Sinter plant main stack
(particulate)</t>
  </si>
  <si>
    <t>Sinter plant deduster stack</t>
  </si>
  <si>
    <t>BF4 casthouse fume extraction North</t>
  </si>
  <si>
    <t>BF4 casthouse fume extraction South</t>
  </si>
  <si>
    <t>BF5 casthouse fume extraction</t>
  </si>
  <si>
    <t>Iron desulphurisation/hot metal pouring fume extraction plant stack</t>
  </si>
  <si>
    <t>Hot metal fume extraction
no. 2</t>
  </si>
  <si>
    <t>Secondary fume extraction stack North</t>
  </si>
  <si>
    <t>Secondary fume extraction stack Centre</t>
  </si>
  <si>
    <t>Secondary fume extraction stack South</t>
  </si>
  <si>
    <t>Morfa main stack</t>
  </si>
  <si>
    <t>CASOB/ desulph fume extraction plant</t>
  </si>
  <si>
    <r>
      <t>Sinter plant main stack
(SO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)</t>
    </r>
  </si>
  <si>
    <r>
      <t>Sinter plant main stack
(NO</t>
    </r>
    <r>
      <rPr>
        <vertAlign val="subscript"/>
        <sz val="10"/>
        <color theme="1"/>
        <rFont val="Arial"/>
        <family val="2"/>
      </rPr>
      <t>X</t>
    </r>
    <r>
      <rPr>
        <sz val="10"/>
        <color theme="1"/>
        <rFont val="Arial"/>
        <family val="2"/>
      </rPr>
      <t>)</t>
    </r>
  </si>
  <si>
    <t>Daily means</t>
  </si>
  <si>
    <t>Minimum</t>
  </si>
  <si>
    <t>Maximum</t>
  </si>
  <si>
    <t>Limit</t>
  </si>
  <si>
    <t>No. &gt; Limit</t>
  </si>
  <si>
    <t>No. &gt; Limit w Uncert</t>
  </si>
  <si>
    <t>Weekly mean</t>
  </si>
  <si>
    <t>NOTES</t>
  </si>
  <si>
    <t>Measured concentrations - daily means (mg/m³)</t>
  </si>
  <si>
    <t>Limits</t>
  </si>
  <si>
    <t>Obscuration %</t>
  </si>
  <si>
    <t>BF  and BOS plant sources</t>
  </si>
  <si>
    <t>Sinter plant main stack (Particulate)</t>
  </si>
  <si>
    <t>Sinter plant main stack (Particulate) Uncertainty Applied</t>
  </si>
  <si>
    <r>
      <t>Sinter plant main stack (SO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</t>
    </r>
  </si>
  <si>
    <r>
      <t>Sinter plant main stack (SO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 Uncertainty Applied</t>
    </r>
  </si>
  <si>
    <r>
      <t>Sinter plant main stack (NO</t>
    </r>
    <r>
      <rPr>
        <vertAlign val="subscript"/>
        <sz val="11"/>
        <color theme="1"/>
        <rFont val="Arial"/>
        <family val="2"/>
      </rPr>
      <t>X</t>
    </r>
    <r>
      <rPr>
        <sz val="11"/>
        <color theme="1"/>
        <rFont val="Arial"/>
        <family val="2"/>
      </rPr>
      <t>)</t>
    </r>
  </si>
  <si>
    <t>Sinter plant main stack (NOx) Uncertainty Applied</t>
  </si>
  <si>
    <t>Sinter plant deduster stack Uncertainty Applied</t>
  </si>
  <si>
    <t>BF4 casthouse fume extraction North
Uncertainty Applied</t>
  </si>
  <si>
    <t>BF4 casthouse fume extraction South Uncertainty Applied</t>
  </si>
  <si>
    <t>Iron desulphurisation/hot metal pouring fume extraction plant stack Uncertainty Applied</t>
  </si>
  <si>
    <t>Hot metal fume extraction no. 2</t>
  </si>
  <si>
    <t>Hot metal fume extraction no. 2
Uncetainty Applied</t>
  </si>
  <si>
    <t>Secondary fume extraction stack North
Uncertainty Applied</t>
  </si>
  <si>
    <t>Secondary fume extraction stack Centre Uncertainty Applied</t>
  </si>
  <si>
    <t>Secondary fume extraction stack South
Uncertainty Applied</t>
  </si>
  <si>
    <t>CASOB/ desulph fume extraction plant Uncertainty Applied</t>
  </si>
  <si>
    <t>Sinter plant main stack</t>
  </si>
  <si>
    <r>
      <t>Sinter Plant Main Stack SO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&amp; NO</t>
    </r>
    <r>
      <rPr>
        <vertAlign val="subscript"/>
        <sz val="11"/>
        <color theme="1"/>
        <rFont val="Arial"/>
        <family val="2"/>
      </rPr>
      <t>X</t>
    </r>
  </si>
  <si>
    <t>Date / Uncertainty</t>
  </si>
  <si>
    <t>Week commencing</t>
  </si>
  <si>
    <t>Measured</t>
  </si>
  <si>
    <t>Uncertainty Applied 30%</t>
  </si>
  <si>
    <t>Schedule 5 Notification</t>
  </si>
  <si>
    <t>S5N_22_72A</t>
  </si>
  <si>
    <t>No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</si>
</sst>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mmm\ dd\ yyyy"/>
    <numFmt numFmtId="166" formatCode="[$-F800]dddd\,\ mmmm\ dd\,\ yyyy"/>
    <numFmt numFmtId="167" formatCode="0.00000"/>
  </numFmts>
  <fonts count="24" x14ac:knownFonts="1">
    <font>
      <sz val="1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theme="1"/>
      <name val="Arial"/>
      <family val="2"/>
    </font>
    <font>
      <sz val="11"/>
      <color theme="0"/>
      <name val="Arial"/>
      <family val="2"/>
    </font>
    <font>
      <vertAlign val="subscript"/>
      <sz val="11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vertAlign val="subscript"/>
      <sz val="10"/>
      <color theme="1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3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0">
    <xf numFmtId="0" fontId="0" fillId="0" borderId="0" applyFont="0" applyFill="0" applyBorder="0" applyAlignment="0" applyProtection="0"/>
    <xf numFmtId="0" fontId="6" fillId="0" borderId="0"/>
    <xf numFmtId="0" fontId="17" fillId="0" borderId="0" applyFont="0" applyFill="0" applyBorder="0" applyAlignment="0" applyProtection="0"/>
    <xf numFmtId="0" fontId="5" fillId="0" borderId="0"/>
    <xf numFmtId="0" fontId="4" fillId="0" borderId="0"/>
    <xf numFmtId="9" fontId="17" fillId="0" borderId="0" applyFont="0" applyFill="0" applyBorder="0" applyAlignment="0" applyProtection="0"/>
    <xf numFmtId="0" fontId="3" fillId="0" borderId="0"/>
    <xf numFmtId="0" fontId="22" fillId="0" borderId="0" applyFont="0" applyFill="0" applyBorder="0" applyAlignment="0" applyProtection="0"/>
    <xf numFmtId="0" fontId="2" fillId="0" borderId="0"/>
    <xf numFmtId="9" fontId="22" fillId="0" borderId="0" applyFont="0" applyFill="0" applyBorder="0" applyAlignment="0" applyProtection="0"/>
  </cellStyleXfs>
  <cellXfs count="139">
    <xf numFmtId="0" fontId="0" fillId="0" borderId="0" xfId="0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7" fillId="0" borderId="0" xfId="0" applyFont="1"/>
    <xf numFmtId="0" fontId="0" fillId="0" borderId="0" xfId="0" applyFont="1" applyAlignment="1"/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0" fillId="0" borderId="8" xfId="0" applyBorder="1"/>
    <xf numFmtId="0" fontId="0" fillId="0" borderId="9" xfId="0" applyBorder="1"/>
    <xf numFmtId="0" fontId="6" fillId="0" borderId="0" xfId="1"/>
    <xf numFmtId="0" fontId="6" fillId="0" borderId="0" xfId="1" applyAlignment="1">
      <alignment horizontal="right"/>
    </xf>
    <xf numFmtId="0" fontId="6" fillId="0" borderId="0" xfId="1" applyAlignment="1">
      <alignment vertical="top"/>
    </xf>
    <xf numFmtId="164" fontId="6" fillId="0" borderId="0" xfId="1" applyNumberFormat="1"/>
    <xf numFmtId="164" fontId="6" fillId="0" borderId="0" xfId="1" applyNumberFormat="1" applyAlignment="1">
      <alignment horizontal="right"/>
    </xf>
    <xf numFmtId="165" fontId="10" fillId="0" borderId="0" xfId="0" applyNumberFormat="1" applyFont="1" applyBorder="1" applyAlignment="1">
      <alignment horizontal="left"/>
    </xf>
    <xf numFmtId="0" fontId="12" fillId="0" borderId="0" xfId="0" applyFont="1"/>
    <xf numFmtId="0" fontId="10" fillId="0" borderId="0" xfId="0" applyFont="1"/>
    <xf numFmtId="0" fontId="10" fillId="0" borderId="0" xfId="0" applyFont="1" applyBorder="1"/>
    <xf numFmtId="0" fontId="12" fillId="0" borderId="0" xfId="0" applyFont="1" applyBorder="1" applyAlignment="1">
      <alignment horizontal="left"/>
    </xf>
    <xf numFmtId="0" fontId="0" fillId="0" borderId="0" xfId="0" applyFont="1"/>
    <xf numFmtId="0" fontId="0" fillId="0" borderId="0" xfId="0" applyFont="1" applyBorder="1"/>
    <xf numFmtId="0" fontId="0" fillId="0" borderId="5" xfId="0" applyFont="1" applyBorder="1"/>
    <xf numFmtId="164" fontId="0" fillId="0" borderId="5" xfId="0" applyNumberFormat="1" applyFont="1" applyBorder="1"/>
    <xf numFmtId="0" fontId="0" fillId="0" borderId="10" xfId="0" applyFont="1" applyBorder="1"/>
    <xf numFmtId="164" fontId="0" fillId="0" borderId="10" xfId="0" applyNumberFormat="1" applyFont="1" applyBorder="1"/>
    <xf numFmtId="0" fontId="0" fillId="2" borderId="0" xfId="0" applyFill="1"/>
    <xf numFmtId="0" fontId="0" fillId="2" borderId="0" xfId="0" applyFont="1" applyFill="1"/>
    <xf numFmtId="0" fontId="0" fillId="2" borderId="0" xfId="0" applyFont="1" applyFill="1" applyBorder="1"/>
    <xf numFmtId="1" fontId="0" fillId="0" borderId="10" xfId="0" applyNumberFormat="1" applyFont="1" applyBorder="1"/>
    <xf numFmtId="165" fontId="15" fillId="0" borderId="0" xfId="0" applyNumberFormat="1" applyFont="1" applyBorder="1" applyAlignment="1">
      <alignment horizontal="left"/>
    </xf>
    <xf numFmtId="166" fontId="10" fillId="0" borderId="0" xfId="0" applyNumberFormat="1" applyFont="1" applyFill="1" applyBorder="1" applyAlignment="1">
      <alignment horizontal="left"/>
    </xf>
    <xf numFmtId="166" fontId="10" fillId="0" borderId="0" xfId="1" applyNumberFormat="1" applyFont="1" applyAlignment="1">
      <alignment horizontal="left"/>
    </xf>
    <xf numFmtId="1" fontId="6" fillId="0" borderId="0" xfId="1" applyNumberFormat="1"/>
    <xf numFmtId="164" fontId="0" fillId="0" borderId="11" xfId="0" applyNumberFormat="1" applyFont="1" applyBorder="1"/>
    <xf numFmtId="0" fontId="0" fillId="0" borderId="12" xfId="0" applyFont="1" applyBorder="1"/>
    <xf numFmtId="0" fontId="0" fillId="0" borderId="5" xfId="0" applyFont="1" applyFill="1" applyBorder="1"/>
    <xf numFmtId="0" fontId="0" fillId="0" borderId="17" xfId="0" applyFont="1" applyBorder="1"/>
    <xf numFmtId="0" fontId="9" fillId="0" borderId="18" xfId="1" applyFont="1" applyBorder="1" applyAlignment="1">
      <alignment horizontal="right"/>
    </xf>
    <xf numFmtId="0" fontId="9" fillId="0" borderId="19" xfId="1" applyFont="1" applyBorder="1" applyAlignment="1">
      <alignment horizontal="right"/>
    </xf>
    <xf numFmtId="0" fontId="9" fillId="0" borderId="20" xfId="1" applyFont="1" applyBorder="1" applyAlignment="1">
      <alignment horizontal="right"/>
    </xf>
    <xf numFmtId="0" fontId="0" fillId="0" borderId="22" xfId="0" applyFont="1" applyBorder="1" applyAlignment="1">
      <alignment vertical="top"/>
    </xf>
    <xf numFmtId="0" fontId="9" fillId="0" borderId="13" xfId="1" applyFont="1" applyBorder="1" applyAlignment="1">
      <alignment horizontal="right" vertical="top" wrapText="1"/>
    </xf>
    <xf numFmtId="0" fontId="9" fillId="0" borderId="10" xfId="1" applyFont="1" applyBorder="1" applyAlignment="1">
      <alignment horizontal="right" vertical="top" wrapText="1"/>
    </xf>
    <xf numFmtId="0" fontId="11" fillId="0" borderId="10" xfId="1" applyFont="1" applyBorder="1" applyAlignment="1">
      <alignment horizontal="right" vertical="top" wrapText="1"/>
    </xf>
    <xf numFmtId="0" fontId="9" fillId="0" borderId="23" xfId="1" applyFont="1" applyBorder="1" applyAlignment="1">
      <alignment horizontal="right" vertical="top" wrapText="1"/>
    </xf>
    <xf numFmtId="0" fontId="0" fillId="0" borderId="19" xfId="0" applyFont="1" applyBorder="1"/>
    <xf numFmtId="164" fontId="0" fillId="0" borderId="19" xfId="0" applyNumberFormat="1" applyFont="1" applyBorder="1"/>
    <xf numFmtId="164" fontId="0" fillId="0" borderId="19" xfId="0" applyNumberFormat="1" applyFont="1" applyFill="1" applyBorder="1"/>
    <xf numFmtId="164" fontId="0" fillId="0" borderId="24" xfId="0" applyNumberFormat="1" applyFont="1" applyFill="1" applyBorder="1"/>
    <xf numFmtId="0" fontId="0" fillId="0" borderId="26" xfId="0" applyFill="1" applyBorder="1"/>
    <xf numFmtId="0" fontId="0" fillId="0" borderId="21" xfId="0" applyFont="1" applyBorder="1"/>
    <xf numFmtId="0" fontId="0" fillId="0" borderId="21" xfId="0" applyFont="1" applyFill="1" applyBorder="1"/>
    <xf numFmtId="0" fontId="0" fillId="0" borderId="27" xfId="0" applyFill="1" applyBorder="1"/>
    <xf numFmtId="164" fontId="0" fillId="0" borderId="25" xfId="0" applyNumberFormat="1" applyFont="1" applyFill="1" applyBorder="1"/>
    <xf numFmtId="164" fontId="0" fillId="0" borderId="26" xfId="0" applyNumberFormat="1" applyFont="1" applyBorder="1"/>
    <xf numFmtId="0" fontId="0" fillId="0" borderId="27" xfId="0" applyFont="1" applyBorder="1"/>
    <xf numFmtId="0" fontId="0" fillId="0" borderId="10" xfId="0" applyFont="1" applyFill="1" applyBorder="1"/>
    <xf numFmtId="0" fontId="0" fillId="0" borderId="29" xfId="0" applyFont="1" applyBorder="1"/>
    <xf numFmtId="0" fontId="0" fillId="0" borderId="30" xfId="0" applyFont="1" applyBorder="1"/>
    <xf numFmtId="164" fontId="0" fillId="0" borderId="30" xfId="0" applyNumberFormat="1" applyFont="1" applyBorder="1"/>
    <xf numFmtId="164" fontId="0" fillId="0" borderId="31" xfId="0" applyNumberFormat="1" applyFont="1" applyBorder="1"/>
    <xf numFmtId="0" fontId="0" fillId="0" borderId="30" xfId="0" applyFont="1" applyFill="1" applyBorder="1"/>
    <xf numFmtId="0" fontId="0" fillId="0" borderId="32" xfId="0" applyFill="1" applyBorder="1"/>
    <xf numFmtId="0" fontId="0" fillId="0" borderId="21" xfId="0" applyFont="1" applyBorder="1" applyAlignment="1">
      <alignment wrapText="1"/>
    </xf>
    <xf numFmtId="0" fontId="0" fillId="0" borderId="29" xfId="0" applyFill="1" applyBorder="1"/>
    <xf numFmtId="2" fontId="10" fillId="0" borderId="0" xfId="0" applyNumberFormat="1" applyFont="1" applyFill="1" applyAlignment="1">
      <alignment horizontal="right"/>
    </xf>
    <xf numFmtId="2" fontId="6" fillId="0" borderId="0" xfId="1" applyNumberFormat="1" applyAlignment="1">
      <alignment horizontal="right"/>
    </xf>
    <xf numFmtId="2" fontId="12" fillId="0" borderId="0" xfId="0" applyNumberFormat="1" applyFont="1" applyFill="1" applyAlignment="1">
      <alignment horizontal="center" vertical="center" wrapText="1"/>
    </xf>
    <xf numFmtId="2" fontId="10" fillId="0" borderId="0" xfId="1" applyNumberFormat="1" applyFont="1" applyAlignment="1">
      <alignment horizontal="right"/>
    </xf>
    <xf numFmtId="2" fontId="15" fillId="0" borderId="0" xfId="1" applyNumberFormat="1" applyFont="1" applyAlignment="1">
      <alignment horizontal="right"/>
    </xf>
    <xf numFmtId="0" fontId="10" fillId="0" borderId="0" xfId="1" applyFont="1" applyAlignment="1">
      <alignment horizontal="left"/>
    </xf>
    <xf numFmtId="0" fontId="10" fillId="0" borderId="0" xfId="1" applyFont="1" applyAlignment="1">
      <alignment horizontal="right"/>
    </xf>
    <xf numFmtId="2" fontId="18" fillId="0" borderId="0" xfId="1" applyNumberFormat="1" applyFont="1" applyAlignment="1">
      <alignment horizontal="center" vertical="center" wrapText="1"/>
    </xf>
    <xf numFmtId="2" fontId="13" fillId="0" borderId="0" xfId="1" applyNumberFormat="1" applyFont="1" applyAlignment="1">
      <alignment horizontal="right"/>
    </xf>
    <xf numFmtId="2" fontId="21" fillId="0" borderId="0" xfId="1" applyNumberFormat="1" applyFont="1" applyAlignment="1">
      <alignment vertical="center" wrapText="1"/>
    </xf>
    <xf numFmtId="2" fontId="14" fillId="0" borderId="0" xfId="1" applyNumberFormat="1" applyFont="1" applyAlignment="1">
      <alignment vertical="center" wrapText="1"/>
    </xf>
    <xf numFmtId="2" fontId="8" fillId="0" borderId="0" xfId="1" applyNumberFormat="1" applyFont="1" applyAlignment="1">
      <alignment vertical="center"/>
    </xf>
    <xf numFmtId="2" fontId="8" fillId="0" borderId="0" xfId="1" applyNumberFormat="1" applyFont="1" applyAlignment="1">
      <alignment horizontal="center" vertical="center"/>
    </xf>
    <xf numFmtId="2" fontId="10" fillId="0" borderId="0" xfId="1" applyNumberFormat="1" applyFont="1" applyAlignment="1">
      <alignment horizontal="right" vertical="center"/>
    </xf>
    <xf numFmtId="2" fontId="21" fillId="0" borderId="0" xfId="1" applyNumberFormat="1" applyFont="1" applyAlignment="1">
      <alignment vertical="center"/>
    </xf>
    <xf numFmtId="2" fontId="10" fillId="0" borderId="0" xfId="1" applyNumberFormat="1" applyFont="1" applyAlignment="1">
      <alignment vertical="center"/>
    </xf>
    <xf numFmtId="2" fontId="14" fillId="0" borderId="0" xfId="1" applyNumberFormat="1" applyFont="1" applyAlignment="1">
      <alignment vertical="center"/>
    </xf>
    <xf numFmtId="2" fontId="14" fillId="0" borderId="0" xfId="1" applyNumberFormat="1" applyFont="1" applyAlignment="1">
      <alignment vertical="top" wrapText="1"/>
    </xf>
    <xf numFmtId="0" fontId="8" fillId="0" borderId="0" xfId="1" applyFont="1" applyAlignment="1">
      <alignment horizontal="center"/>
    </xf>
    <xf numFmtId="2" fontId="18" fillId="0" borderId="0" xfId="1" applyNumberFormat="1" applyFont="1" applyAlignment="1">
      <alignment vertical="center" wrapText="1"/>
    </xf>
    <xf numFmtId="2" fontId="21" fillId="0" borderId="0" xfId="1" applyNumberFormat="1" applyFont="1" applyAlignment="1">
      <alignment vertical="top" wrapText="1"/>
    </xf>
    <xf numFmtId="0" fontId="15" fillId="0" borderId="0" xfId="1" applyFont="1"/>
    <xf numFmtId="2" fontId="10" fillId="0" borderId="0" xfId="1" applyNumberFormat="1" applyFont="1" applyAlignment="1">
      <alignment vertical="center" wrapText="1"/>
    </xf>
    <xf numFmtId="0" fontId="6" fillId="0" borderId="0" xfId="1" applyAlignment="1">
      <alignment horizontal="left" vertical="top" wrapText="1"/>
    </xf>
    <xf numFmtId="2" fontId="23" fillId="0" borderId="0" xfId="7" applyNumberFormat="1" applyFont="1" applyFill="1" applyBorder="1" applyAlignment="1">
      <alignment horizontal="center"/>
    </xf>
    <xf numFmtId="2" fontId="17" fillId="0" borderId="0" xfId="7" applyNumberFormat="1" applyFont="1" applyFill="1" applyBorder="1" applyAlignment="1">
      <alignment horizontal="center" vertical="center"/>
    </xf>
    <xf numFmtId="2" fontId="22" fillId="0" borderId="0" xfId="7" applyNumberFormat="1" applyFill="1" applyBorder="1" applyAlignment="1">
      <alignment horizontal="center" vertical="center"/>
    </xf>
    <xf numFmtId="2" fontId="22" fillId="0" borderId="0" xfId="7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13" fillId="0" borderId="0" xfId="1" applyNumberFormat="1" applyFont="1" applyAlignment="1">
      <alignment horizontal="center"/>
    </xf>
    <xf numFmtId="2" fontId="23" fillId="0" borderId="0" xfId="0" applyNumberFormat="1" applyFont="1" applyBorder="1" applyAlignment="1">
      <alignment horizontal="center"/>
    </xf>
    <xf numFmtId="2" fontId="9" fillId="0" borderId="0" xfId="8" applyNumberFormat="1" applyFont="1" applyAlignment="1">
      <alignment horizontal="center"/>
    </xf>
    <xf numFmtId="0" fontId="1" fillId="0" borderId="0" xfId="1" applyFont="1" applyAlignment="1">
      <alignment horizontal="right"/>
    </xf>
    <xf numFmtId="0" fontId="1" fillId="0" borderId="0" xfId="1" applyFont="1"/>
    <xf numFmtId="0" fontId="1" fillId="0" borderId="0" xfId="1" applyFont="1" applyAlignment="1">
      <alignment vertical="top" wrapText="1"/>
    </xf>
    <xf numFmtId="0" fontId="1" fillId="0" borderId="0" xfId="1" applyFont="1" applyAlignment="1">
      <alignment horizontal="left" vertical="top" wrapText="1"/>
    </xf>
    <xf numFmtId="0" fontId="1" fillId="0" borderId="0" xfId="1" applyFont="1" applyAlignment="1">
      <alignment horizontal="left" vertical="top"/>
    </xf>
    <xf numFmtId="2" fontId="1" fillId="0" borderId="0" xfId="1" applyNumberFormat="1" applyFont="1" applyAlignment="1">
      <alignment horizontal="right"/>
    </xf>
    <xf numFmtId="2" fontId="1" fillId="0" borderId="0" xfId="1" applyNumberFormat="1" applyFont="1" applyAlignment="1">
      <alignment horizontal="right" vertical="center"/>
    </xf>
    <xf numFmtId="2" fontId="1" fillId="0" borderId="0" xfId="1" applyNumberFormat="1" applyFont="1" applyAlignment="1">
      <alignment horizontal="center"/>
    </xf>
    <xf numFmtId="2" fontId="1" fillId="0" borderId="0" xfId="1" applyNumberFormat="1" applyFont="1" applyAlignment="1">
      <alignment vertical="top" wrapText="1"/>
    </xf>
    <xf numFmtId="2" fontId="1" fillId="0" borderId="0" xfId="1" applyNumberFormat="1" applyFont="1" applyAlignment="1">
      <alignment vertical="center" wrapText="1"/>
    </xf>
    <xf numFmtId="2" fontId="1" fillId="0" borderId="0" xfId="1" applyNumberFormat="1" applyFont="1" applyAlignment="1">
      <alignment vertical="center"/>
    </xf>
    <xf numFmtId="0" fontId="1" fillId="0" borderId="0" xfId="1" applyFont="1" applyAlignment="1">
      <alignment horizontal="left"/>
    </xf>
    <xf numFmtId="0" fontId="6" fillId="3" borderId="0" xfId="1" applyFill="1" applyAlignment="1">
      <alignment horizontal="right"/>
    </xf>
    <xf numFmtId="0" fontId="1" fillId="3" borderId="0" xfId="1" applyFont="1" applyFill="1" applyAlignment="1">
      <alignment horizontal="right"/>
    </xf>
    <xf numFmtId="0" fontId="1" fillId="3" borderId="0" xfId="1" applyFont="1" applyFill="1" applyAlignment="1">
      <alignment horizontal="right" vertical="top" wrapText="1"/>
    </xf>
    <xf numFmtId="9" fontId="6" fillId="3" borderId="0" xfId="1" applyNumberFormat="1" applyFill="1" applyAlignment="1">
      <alignment horizontal="right" vertical="top" wrapText="1"/>
    </xf>
    <xf numFmtId="0" fontId="9" fillId="3" borderId="0" xfId="1" applyFont="1" applyFill="1" applyAlignment="1">
      <alignment horizontal="right" vertical="top" wrapText="1"/>
    </xf>
    <xf numFmtId="9" fontId="1" fillId="3" borderId="0" xfId="1" applyNumberFormat="1" applyFont="1" applyFill="1" applyAlignment="1">
      <alignment horizontal="right" vertical="top" wrapText="1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0" fillId="0" borderId="1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6" fillId="0" borderId="0" xfId="1" applyAlignment="1">
      <alignment horizontal="center"/>
    </xf>
    <xf numFmtId="0" fontId="6" fillId="0" borderId="0" xfId="1" applyAlignment="1">
      <alignment horizontal="center" vertical="top" wrapText="1"/>
    </xf>
    <xf numFmtId="0" fontId="6" fillId="0" borderId="0" xfId="1" applyAlignment="1">
      <alignment horizontal="right" vertical="top" wrapText="1"/>
    </xf>
    <xf numFmtId="0" fontId="8" fillId="0" borderId="0" xfId="1" applyFont="1" applyAlignment="1">
      <alignment horizontal="center"/>
    </xf>
    <xf numFmtId="0" fontId="9" fillId="3" borderId="0" xfId="1" applyFont="1" applyFill="1" applyAlignment="1">
      <alignment horizontal="right" vertical="top" wrapText="1"/>
    </xf>
    <xf numFmtId="0" fontId="1" fillId="3" borderId="0" xfId="1" applyFont="1" applyFill="1" applyAlignment="1">
      <alignment horizontal="right" vertical="top" wrapText="1"/>
    </xf>
    <xf numFmtId="0" fontId="6" fillId="3" borderId="0" xfId="1" applyFill="1" applyAlignment="1">
      <alignment horizontal="right" vertical="top" wrapText="1"/>
    </xf>
  </cellXfs>
  <cellStyles count="10">
    <cellStyle name="Normal" xfId="0" builtinId="0"/>
    <cellStyle name="Normal 2" xfId="1" xr:uid="{FF683E16-6A62-4940-A5D5-514EB64F8FCB}"/>
    <cellStyle name="Normal 2 2" xfId="3" xr:uid="{05ECE19F-1CA1-41F2-A203-7FD31E0DB3C9}"/>
    <cellStyle name="Normal 2 3" xfId="4" xr:uid="{CC4D6746-4EA6-4E86-AC0D-178F4040F04A}"/>
    <cellStyle name="Normal 2 4" xfId="6" xr:uid="{0AD27644-25EB-4D19-8E12-99A89096601F}"/>
    <cellStyle name="Normal 2 5" xfId="8" xr:uid="{1BACB9CF-818C-4DDB-92C9-4134B45871EE}"/>
    <cellStyle name="Normal 3" xfId="2" xr:uid="{91246AB5-D6E1-4D4E-B12B-57DB3C52EF94}"/>
    <cellStyle name="Normal 4" xfId="7" xr:uid="{15D8EBB2-EA93-4E5C-A07E-62BA0F2844C1}"/>
    <cellStyle name="Percent 2" xfId="5" xr:uid="{A9DC89AE-D150-4BB0-A109-63312153D04D}"/>
    <cellStyle name="Percent 3" xfId="9" xr:uid="{CB0C71D4-08EB-4487-BEDD-6C7D25918B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Data!$C$6:$C$97</c:f>
              <c:numCache>
                <c:formatCode>0.00</c:formatCode>
                <c:ptCount val="92"/>
                <c:pt idx="0">
                  <c:v>35.49</c:v>
                </c:pt>
                <c:pt idx="1">
                  <c:v>33.44</c:v>
                </c:pt>
                <c:pt idx="2">
                  <c:v>36.909999999999997</c:v>
                </c:pt>
                <c:pt idx="3">
                  <c:v>26.4</c:v>
                </c:pt>
                <c:pt idx="4">
                  <c:v>32.82</c:v>
                </c:pt>
                <c:pt idx="5">
                  <c:v>38.42</c:v>
                </c:pt>
                <c:pt idx="6">
                  <c:v>40.28</c:v>
                </c:pt>
                <c:pt idx="7">
                  <c:v>39.65</c:v>
                </c:pt>
                <c:pt idx="8">
                  <c:v>43.71</c:v>
                </c:pt>
                <c:pt idx="9">
                  <c:v>53.78</c:v>
                </c:pt>
                <c:pt idx="10">
                  <c:v>39.43</c:v>
                </c:pt>
                <c:pt idx="11">
                  <c:v>47.18</c:v>
                </c:pt>
                <c:pt idx="12">
                  <c:v>38.92</c:v>
                </c:pt>
                <c:pt idx="13">
                  <c:v>35.35</c:v>
                </c:pt>
                <c:pt idx="14">
                  <c:v>40.369999999999997</c:v>
                </c:pt>
                <c:pt idx="15">
                  <c:v>40.31</c:v>
                </c:pt>
                <c:pt idx="16">
                  <c:v>21.16</c:v>
                </c:pt>
                <c:pt idx="17">
                  <c:v>15.47</c:v>
                </c:pt>
                <c:pt idx="18">
                  <c:v>11.68</c:v>
                </c:pt>
                <c:pt idx="19">
                  <c:v>15.5</c:v>
                </c:pt>
                <c:pt idx="20">
                  <c:v>23.61</c:v>
                </c:pt>
                <c:pt idx="21">
                  <c:v>37.99</c:v>
                </c:pt>
                <c:pt idx="22">
                  <c:v>20.92</c:v>
                </c:pt>
                <c:pt idx="23">
                  <c:v>25.1</c:v>
                </c:pt>
                <c:pt idx="24">
                  <c:v>34.21</c:v>
                </c:pt>
                <c:pt idx="25">
                  <c:v>39.090000000000003</c:v>
                </c:pt>
                <c:pt idx="26">
                  <c:v>43.25</c:v>
                </c:pt>
                <c:pt idx="27">
                  <c:v>36.36</c:v>
                </c:pt>
                <c:pt idx="28">
                  <c:v>42.54</c:v>
                </c:pt>
                <c:pt idx="29">
                  <c:v>52.54</c:v>
                </c:pt>
                <c:pt idx="30">
                  <c:v>43.22</c:v>
                </c:pt>
                <c:pt idx="31">
                  <c:v>9.07</c:v>
                </c:pt>
                <c:pt idx="32">
                  <c:v>0</c:v>
                </c:pt>
                <c:pt idx="33">
                  <c:v>0</c:v>
                </c:pt>
                <c:pt idx="34">
                  <c:v>21.43</c:v>
                </c:pt>
                <c:pt idx="35">
                  <c:v>38.83</c:v>
                </c:pt>
                <c:pt idx="36">
                  <c:v>38.79</c:v>
                </c:pt>
                <c:pt idx="37">
                  <c:v>27.98</c:v>
                </c:pt>
                <c:pt idx="38">
                  <c:v>24.3</c:v>
                </c:pt>
                <c:pt idx="39">
                  <c:v>16.440000000000001</c:v>
                </c:pt>
                <c:pt idx="40">
                  <c:v>15.13</c:v>
                </c:pt>
                <c:pt idx="41">
                  <c:v>21.18</c:v>
                </c:pt>
                <c:pt idx="42">
                  <c:v>24.11</c:v>
                </c:pt>
                <c:pt idx="43">
                  <c:v>39.369999999999997</c:v>
                </c:pt>
                <c:pt idx="44">
                  <c:v>50.23</c:v>
                </c:pt>
                <c:pt idx="45">
                  <c:v>48.28</c:v>
                </c:pt>
                <c:pt idx="46">
                  <c:v>30.43</c:v>
                </c:pt>
                <c:pt idx="47">
                  <c:v>28.18</c:v>
                </c:pt>
                <c:pt idx="48">
                  <c:v>42.01</c:v>
                </c:pt>
                <c:pt idx="49">
                  <c:v>51.3</c:v>
                </c:pt>
                <c:pt idx="50">
                  <c:v>80.2</c:v>
                </c:pt>
                <c:pt idx="51">
                  <c:v>68.239999999999995</c:v>
                </c:pt>
                <c:pt idx="52">
                  <c:v>71.22</c:v>
                </c:pt>
                <c:pt idx="53">
                  <c:v>58.09</c:v>
                </c:pt>
                <c:pt idx="54">
                  <c:v>50.83</c:v>
                </c:pt>
                <c:pt idx="55">
                  <c:v>59.95</c:v>
                </c:pt>
                <c:pt idx="56">
                  <c:v>43.41</c:v>
                </c:pt>
                <c:pt idx="57">
                  <c:v>21.49</c:v>
                </c:pt>
                <c:pt idx="58">
                  <c:v>23.16</c:v>
                </c:pt>
                <c:pt idx="59">
                  <c:v>35.840000000000003</c:v>
                </c:pt>
                <c:pt idx="60">
                  <c:v>19.649999999999999</c:v>
                </c:pt>
                <c:pt idx="61">
                  <c:v>15.31</c:v>
                </c:pt>
                <c:pt idx="62">
                  <c:v>20.149999999999999</c:v>
                </c:pt>
                <c:pt idx="63">
                  <c:v>16.010000000000002</c:v>
                </c:pt>
                <c:pt idx="64">
                  <c:v>32.36</c:v>
                </c:pt>
                <c:pt idx="65">
                  <c:v>51.13</c:v>
                </c:pt>
                <c:pt idx="66">
                  <c:v>54.69</c:v>
                </c:pt>
                <c:pt idx="67">
                  <c:v>19.62</c:v>
                </c:pt>
                <c:pt idx="68">
                  <c:v>38.44</c:v>
                </c:pt>
                <c:pt idx="69">
                  <c:v>35.68</c:v>
                </c:pt>
                <c:pt idx="70">
                  <c:v>68.66</c:v>
                </c:pt>
                <c:pt idx="71">
                  <c:v>74.69</c:v>
                </c:pt>
                <c:pt idx="72">
                  <c:v>72.260000000000005</c:v>
                </c:pt>
                <c:pt idx="73">
                  <c:v>71.69</c:v>
                </c:pt>
                <c:pt idx="74">
                  <c:v>43.43</c:v>
                </c:pt>
                <c:pt idx="75">
                  <c:v>47.86</c:v>
                </c:pt>
                <c:pt idx="76">
                  <c:v>70.88</c:v>
                </c:pt>
                <c:pt idx="77">
                  <c:v>67.41</c:v>
                </c:pt>
                <c:pt idx="78">
                  <c:v>64.41</c:v>
                </c:pt>
                <c:pt idx="79">
                  <c:v>40.31</c:v>
                </c:pt>
                <c:pt idx="80">
                  <c:v>0</c:v>
                </c:pt>
                <c:pt idx="81">
                  <c:v>3.54</c:v>
                </c:pt>
                <c:pt idx="82">
                  <c:v>57.98</c:v>
                </c:pt>
                <c:pt idx="83">
                  <c:v>57.41</c:v>
                </c:pt>
                <c:pt idx="84">
                  <c:v>73.41</c:v>
                </c:pt>
                <c:pt idx="85">
                  <c:v>47.06</c:v>
                </c:pt>
                <c:pt idx="86">
                  <c:v>60.42</c:v>
                </c:pt>
                <c:pt idx="87">
                  <c:v>64.88</c:v>
                </c:pt>
                <c:pt idx="88">
                  <c:v>44.56</c:v>
                </c:pt>
                <c:pt idx="89">
                  <c:v>44.15</c:v>
                </c:pt>
                <c:pt idx="90">
                  <c:v>52.37</c:v>
                </c:pt>
                <c:pt idx="91">
                  <c:v>56.97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22-4DBA-A9CA-468B5D76DB2D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Data!$AC$6:$AC$97</c:f>
              <c:numCache>
                <c:formatCode>General</c:formatCode>
                <c:ptCount val="92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  <c:pt idx="12">
                  <c:v>40</c:v>
                </c:pt>
                <c:pt idx="13">
                  <c:v>40</c:v>
                </c:pt>
                <c:pt idx="14">
                  <c:v>40</c:v>
                </c:pt>
                <c:pt idx="15">
                  <c:v>40</c:v>
                </c:pt>
                <c:pt idx="16">
                  <c:v>40</c:v>
                </c:pt>
                <c:pt idx="17">
                  <c:v>40</c:v>
                </c:pt>
                <c:pt idx="18">
                  <c:v>40</c:v>
                </c:pt>
                <c:pt idx="19">
                  <c:v>40</c:v>
                </c:pt>
                <c:pt idx="20">
                  <c:v>40</c:v>
                </c:pt>
                <c:pt idx="21">
                  <c:v>40</c:v>
                </c:pt>
                <c:pt idx="22">
                  <c:v>40</c:v>
                </c:pt>
                <c:pt idx="23">
                  <c:v>40</c:v>
                </c:pt>
                <c:pt idx="24">
                  <c:v>40</c:v>
                </c:pt>
                <c:pt idx="25">
                  <c:v>40</c:v>
                </c:pt>
                <c:pt idx="26">
                  <c:v>40</c:v>
                </c:pt>
                <c:pt idx="27">
                  <c:v>40</c:v>
                </c:pt>
                <c:pt idx="28">
                  <c:v>40</c:v>
                </c:pt>
                <c:pt idx="29">
                  <c:v>40</c:v>
                </c:pt>
                <c:pt idx="30">
                  <c:v>40</c:v>
                </c:pt>
                <c:pt idx="31">
                  <c:v>40</c:v>
                </c:pt>
                <c:pt idx="32">
                  <c:v>40</c:v>
                </c:pt>
                <c:pt idx="33">
                  <c:v>40</c:v>
                </c:pt>
                <c:pt idx="34">
                  <c:v>40</c:v>
                </c:pt>
                <c:pt idx="35">
                  <c:v>40</c:v>
                </c:pt>
                <c:pt idx="36">
                  <c:v>40</c:v>
                </c:pt>
                <c:pt idx="37">
                  <c:v>40</c:v>
                </c:pt>
                <c:pt idx="38">
                  <c:v>40</c:v>
                </c:pt>
                <c:pt idx="39">
                  <c:v>40</c:v>
                </c:pt>
                <c:pt idx="40">
                  <c:v>40</c:v>
                </c:pt>
                <c:pt idx="41">
                  <c:v>40</c:v>
                </c:pt>
                <c:pt idx="42">
                  <c:v>40</c:v>
                </c:pt>
                <c:pt idx="43">
                  <c:v>40</c:v>
                </c:pt>
                <c:pt idx="44">
                  <c:v>40</c:v>
                </c:pt>
                <c:pt idx="45">
                  <c:v>40</c:v>
                </c:pt>
                <c:pt idx="46">
                  <c:v>40</c:v>
                </c:pt>
                <c:pt idx="47">
                  <c:v>40</c:v>
                </c:pt>
                <c:pt idx="48">
                  <c:v>40</c:v>
                </c:pt>
                <c:pt idx="49">
                  <c:v>40</c:v>
                </c:pt>
                <c:pt idx="50">
                  <c:v>40</c:v>
                </c:pt>
                <c:pt idx="51">
                  <c:v>40</c:v>
                </c:pt>
                <c:pt idx="52">
                  <c:v>40</c:v>
                </c:pt>
                <c:pt idx="53">
                  <c:v>40</c:v>
                </c:pt>
                <c:pt idx="54">
                  <c:v>40</c:v>
                </c:pt>
                <c:pt idx="55">
                  <c:v>40</c:v>
                </c:pt>
                <c:pt idx="56">
                  <c:v>40</c:v>
                </c:pt>
                <c:pt idx="57">
                  <c:v>40</c:v>
                </c:pt>
                <c:pt idx="58">
                  <c:v>40</c:v>
                </c:pt>
                <c:pt idx="59">
                  <c:v>40</c:v>
                </c:pt>
                <c:pt idx="60">
                  <c:v>40</c:v>
                </c:pt>
                <c:pt idx="61">
                  <c:v>40</c:v>
                </c:pt>
                <c:pt idx="62">
                  <c:v>40</c:v>
                </c:pt>
                <c:pt idx="63">
                  <c:v>40</c:v>
                </c:pt>
                <c:pt idx="64">
                  <c:v>40</c:v>
                </c:pt>
                <c:pt idx="65">
                  <c:v>40</c:v>
                </c:pt>
                <c:pt idx="66">
                  <c:v>40</c:v>
                </c:pt>
                <c:pt idx="67">
                  <c:v>40</c:v>
                </c:pt>
                <c:pt idx="68">
                  <c:v>40</c:v>
                </c:pt>
                <c:pt idx="69">
                  <c:v>40</c:v>
                </c:pt>
                <c:pt idx="70">
                  <c:v>40</c:v>
                </c:pt>
                <c:pt idx="71">
                  <c:v>40</c:v>
                </c:pt>
                <c:pt idx="72">
                  <c:v>40</c:v>
                </c:pt>
                <c:pt idx="73">
                  <c:v>40</c:v>
                </c:pt>
                <c:pt idx="74">
                  <c:v>40</c:v>
                </c:pt>
                <c:pt idx="75">
                  <c:v>40</c:v>
                </c:pt>
                <c:pt idx="76">
                  <c:v>40</c:v>
                </c:pt>
                <c:pt idx="77">
                  <c:v>40</c:v>
                </c:pt>
                <c:pt idx="78">
                  <c:v>40</c:v>
                </c:pt>
                <c:pt idx="79">
                  <c:v>40</c:v>
                </c:pt>
                <c:pt idx="80">
                  <c:v>40</c:v>
                </c:pt>
                <c:pt idx="81">
                  <c:v>40</c:v>
                </c:pt>
                <c:pt idx="82">
                  <c:v>40</c:v>
                </c:pt>
                <c:pt idx="83">
                  <c:v>40</c:v>
                </c:pt>
                <c:pt idx="84">
                  <c:v>40</c:v>
                </c:pt>
                <c:pt idx="85">
                  <c:v>40</c:v>
                </c:pt>
                <c:pt idx="86">
                  <c:v>40</c:v>
                </c:pt>
                <c:pt idx="87">
                  <c:v>40</c:v>
                </c:pt>
                <c:pt idx="88">
                  <c:v>40</c:v>
                </c:pt>
                <c:pt idx="89">
                  <c:v>40</c:v>
                </c:pt>
                <c:pt idx="90">
                  <c:v>40</c:v>
                </c:pt>
                <c:pt idx="91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22-4DBA-A9CA-468B5D76DB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5332596540519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A2 - PM</a:t>
            </a:r>
            <a:endParaRPr lang="en-US" b="1" baseline="0"/>
          </a:p>
        </c:rich>
      </c:tx>
      <c:layout>
        <c:manualLayout>
          <c:xMode val="edge"/>
          <c:yMode val="edge"/>
          <c:x val="7.3197648539546606E-2"/>
          <c:y val="3.08008204300048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Data!$I$6:$I$97</c:f>
              <c:numCache>
                <c:formatCode>0.00</c:formatCode>
                <c:ptCount val="92"/>
                <c:pt idx="0">
                  <c:v>0.80708745556231742</c:v>
                </c:pt>
                <c:pt idx="1">
                  <c:v>0.74944616676873166</c:v>
                </c:pt>
                <c:pt idx="2">
                  <c:v>0.84878779544510596</c:v>
                </c:pt>
                <c:pt idx="3">
                  <c:v>0.46970243333080219</c:v>
                </c:pt>
                <c:pt idx="4">
                  <c:v>0.85339660453504229</c:v>
                </c:pt>
                <c:pt idx="5">
                  <c:v>0.88030825200958407</c:v>
                </c:pt>
                <c:pt idx="6">
                  <c:v>0.86477474015494682</c:v>
                </c:pt>
                <c:pt idx="7">
                  <c:v>0.87322607645489492</c:v>
                </c:pt>
                <c:pt idx="8">
                  <c:v>0.90705621041001505</c:v>
                </c:pt>
                <c:pt idx="9">
                  <c:v>0.93706923062470804</c:v>
                </c:pt>
                <c:pt idx="10">
                  <c:v>0.99994543623291976</c:v>
                </c:pt>
                <c:pt idx="11">
                  <c:v>1.0210754271042208</c:v>
                </c:pt>
                <c:pt idx="12">
                  <c:v>0.97580779383698701</c:v>
                </c:pt>
                <c:pt idx="13">
                  <c:v>0.85136626180792641</c:v>
                </c:pt>
                <c:pt idx="14">
                  <c:v>0.87906838221670014</c:v>
                </c:pt>
                <c:pt idx="15">
                  <c:v>1.032419087570402</c:v>
                </c:pt>
                <c:pt idx="16">
                  <c:v>0.70740029858606657</c:v>
                </c:pt>
                <c:pt idx="17">
                  <c:v>0.80581652823878303</c:v>
                </c:pt>
                <c:pt idx="18">
                  <c:v>1.1905842148280461</c:v>
                </c:pt>
                <c:pt idx="19">
                  <c:v>1.1596008266266435</c:v>
                </c:pt>
                <c:pt idx="20">
                  <c:v>0.99191967944321391</c:v>
                </c:pt>
                <c:pt idx="21">
                  <c:v>0.98938889097381277</c:v>
                </c:pt>
                <c:pt idx="22">
                  <c:v>0.98391635185550397</c:v>
                </c:pt>
                <c:pt idx="23">
                  <c:v>1.2696730327370409</c:v>
                </c:pt>
                <c:pt idx="24">
                  <c:v>1.1452501125692764</c:v>
                </c:pt>
                <c:pt idx="25">
                  <c:v>1.1725176969312316</c:v>
                </c:pt>
                <c:pt idx="26">
                  <c:v>1.0204323106204118</c:v>
                </c:pt>
                <c:pt idx="27">
                  <c:v>1.0189881431844423</c:v>
                </c:pt>
                <c:pt idx="28">
                  <c:v>1.0850878615955131</c:v>
                </c:pt>
                <c:pt idx="29">
                  <c:v>0.96086685957310403</c:v>
                </c:pt>
                <c:pt idx="30">
                  <c:v>1.4085338051569698</c:v>
                </c:pt>
                <c:pt idx="31">
                  <c:v>0.53252018796300382</c:v>
                </c:pt>
                <c:pt idx="32">
                  <c:v>0.20885081197629438</c:v>
                </c:pt>
                <c:pt idx="33">
                  <c:v>0.60057266338285786</c:v>
                </c:pt>
                <c:pt idx="34">
                  <c:v>0.46178692161668367</c:v>
                </c:pt>
                <c:pt idx="35">
                  <c:v>1.1653770936934695</c:v>
                </c:pt>
                <c:pt idx="36">
                  <c:v>1.1628329271922873</c:v>
                </c:pt>
                <c:pt idx="37">
                  <c:v>1.5428123405190723</c:v>
                </c:pt>
                <c:pt idx="38">
                  <c:v>1.1542075478073068</c:v>
                </c:pt>
                <c:pt idx="39">
                  <c:v>1.1127801481683599</c:v>
                </c:pt>
                <c:pt idx="40">
                  <c:v>1.0920005143452256</c:v>
                </c:pt>
                <c:pt idx="41">
                  <c:v>1.1254425068466831</c:v>
                </c:pt>
                <c:pt idx="42">
                  <c:v>1.2098895408022849</c:v>
                </c:pt>
                <c:pt idx="43">
                  <c:v>1.4982926598556632</c:v>
                </c:pt>
                <c:pt idx="44">
                  <c:v>1.2481651613627744</c:v>
                </c:pt>
                <c:pt idx="45">
                  <c:v>1.3619570222393131</c:v>
                </c:pt>
                <c:pt idx="46">
                  <c:v>0.73360872605582805</c:v>
                </c:pt>
                <c:pt idx="47">
                  <c:v>0.96972348223029103</c:v>
                </c:pt>
                <c:pt idx="48">
                  <c:v>0.89263829040407872</c:v>
                </c:pt>
                <c:pt idx="49">
                  <c:v>0.91287693151984362</c:v>
                </c:pt>
                <c:pt idx="50">
                  <c:v>0.99575790764640559</c:v>
                </c:pt>
                <c:pt idx="51">
                  <c:v>1.1508486710515151</c:v>
                </c:pt>
                <c:pt idx="52">
                  <c:v>1.02859521590553</c:v>
                </c:pt>
                <c:pt idx="53">
                  <c:v>1.3110754850431803</c:v>
                </c:pt>
                <c:pt idx="54">
                  <c:v>1.2044218640899087</c:v>
                </c:pt>
                <c:pt idx="55">
                  <c:v>1.3918104368265589</c:v>
                </c:pt>
                <c:pt idx="56">
                  <c:v>1.3357195525888488</c:v>
                </c:pt>
                <c:pt idx="57">
                  <c:v>1.2912814066887035</c:v>
                </c:pt>
                <c:pt idx="58">
                  <c:v>1.336139847461838</c:v>
                </c:pt>
                <c:pt idx="59">
                  <c:v>1.2313878652382291</c:v>
                </c:pt>
                <c:pt idx="60">
                  <c:v>1.2967106602509542</c:v>
                </c:pt>
                <c:pt idx="61">
                  <c:v>1.1624053955916092</c:v>
                </c:pt>
                <c:pt idx="62">
                  <c:v>1.1782522416334433</c:v>
                </c:pt>
                <c:pt idx="63">
                  <c:v>1.1510517265031053</c:v>
                </c:pt>
                <c:pt idx="64">
                  <c:v>1.1510521652209238</c:v>
                </c:pt>
                <c:pt idx="65">
                  <c:v>1.5241225743218181</c:v>
                </c:pt>
                <c:pt idx="66">
                  <c:v>0.92042062547951764</c:v>
                </c:pt>
                <c:pt idx="67">
                  <c:v>0.35387894395529129</c:v>
                </c:pt>
                <c:pt idx="68">
                  <c:v>0.49167438287660248</c:v>
                </c:pt>
                <c:pt idx="69">
                  <c:v>0.80505836679089127</c:v>
                </c:pt>
                <c:pt idx="70">
                  <c:v>0.90080759391426557</c:v>
                </c:pt>
                <c:pt idx="71">
                  <c:v>0.81662891828337048</c:v>
                </c:pt>
                <c:pt idx="72">
                  <c:v>0.85247666461469451</c:v>
                </c:pt>
                <c:pt idx="73">
                  <c:v>1.0026256405005112</c:v>
                </c:pt>
                <c:pt idx="74">
                  <c:v>0.3786014007644013</c:v>
                </c:pt>
                <c:pt idx="75">
                  <c:v>0.61209397595939263</c:v>
                </c:pt>
                <c:pt idx="76">
                  <c:v>1.0319626859313362</c:v>
                </c:pt>
                <c:pt idx="77">
                  <c:v>1.1822620076558683</c:v>
                </c:pt>
                <c:pt idx="78">
                  <c:v>0.83093820521809147</c:v>
                </c:pt>
                <c:pt idx="79">
                  <c:v>0.80000730308454138</c:v>
                </c:pt>
                <c:pt idx="80">
                  <c:v>0.30085037650785884</c:v>
                </c:pt>
                <c:pt idx="81">
                  <c:v>0.27781968672804597</c:v>
                </c:pt>
                <c:pt idx="82">
                  <c:v>0.56951716729502921</c:v>
                </c:pt>
                <c:pt idx="83">
                  <c:v>0.9714826840501869</c:v>
                </c:pt>
                <c:pt idx="84">
                  <c:v>0.81530975881040346</c:v>
                </c:pt>
                <c:pt idx="85">
                  <c:v>0.79150752373323985</c:v>
                </c:pt>
                <c:pt idx="86">
                  <c:v>0.9424004320733812</c:v>
                </c:pt>
                <c:pt idx="87">
                  <c:v>0.88960843294270964</c:v>
                </c:pt>
                <c:pt idx="88">
                  <c:v>1.0104606993396281</c:v>
                </c:pt>
                <c:pt idx="89">
                  <c:v>0.96314214740374926</c:v>
                </c:pt>
                <c:pt idx="90">
                  <c:v>1.2839108919037143</c:v>
                </c:pt>
                <c:pt idx="91">
                  <c:v>1.0580083514534397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51-4416-9D48-192383026871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Data!$AD$6:$AD$97</c:f>
              <c:numCache>
                <c:formatCode>General</c:formatCode>
                <c:ptCount val="92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  <c:pt idx="60">
                  <c:v>10</c:v>
                </c:pt>
                <c:pt idx="61">
                  <c:v>10</c:v>
                </c:pt>
                <c:pt idx="62">
                  <c:v>10</c:v>
                </c:pt>
                <c:pt idx="63">
                  <c:v>10</c:v>
                </c:pt>
                <c:pt idx="64">
                  <c:v>10</c:v>
                </c:pt>
                <c:pt idx="65">
                  <c:v>10</c:v>
                </c:pt>
                <c:pt idx="66">
                  <c:v>10</c:v>
                </c:pt>
                <c:pt idx="67">
                  <c:v>10</c:v>
                </c:pt>
                <c:pt idx="68">
                  <c:v>10</c:v>
                </c:pt>
                <c:pt idx="69">
                  <c:v>10</c:v>
                </c:pt>
                <c:pt idx="70">
                  <c:v>10</c:v>
                </c:pt>
                <c:pt idx="71">
                  <c:v>10</c:v>
                </c:pt>
                <c:pt idx="72">
                  <c:v>10</c:v>
                </c:pt>
                <c:pt idx="73">
                  <c:v>10</c:v>
                </c:pt>
                <c:pt idx="74">
                  <c:v>10</c:v>
                </c:pt>
                <c:pt idx="75">
                  <c:v>10</c:v>
                </c:pt>
                <c:pt idx="76">
                  <c:v>10</c:v>
                </c:pt>
                <c:pt idx="77">
                  <c:v>10</c:v>
                </c:pt>
                <c:pt idx="78">
                  <c:v>10</c:v>
                </c:pt>
                <c:pt idx="79">
                  <c:v>10</c:v>
                </c:pt>
                <c:pt idx="80">
                  <c:v>10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10</c:v>
                </c:pt>
                <c:pt idx="85">
                  <c:v>10</c:v>
                </c:pt>
                <c:pt idx="86">
                  <c:v>10</c:v>
                </c:pt>
                <c:pt idx="87">
                  <c:v>10</c:v>
                </c:pt>
                <c:pt idx="88">
                  <c:v>10</c:v>
                </c:pt>
                <c:pt idx="89">
                  <c:v>10</c:v>
                </c:pt>
                <c:pt idx="90">
                  <c:v>10</c:v>
                </c:pt>
                <c:pt idx="9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51-4416-9D48-1923830268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A8A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Data!$K$6:$K$97</c:f>
              <c:numCache>
                <c:formatCode>0.00</c:formatCode>
                <c:ptCount val="92"/>
                <c:pt idx="0">
                  <c:v>1.3048193268881054</c:v>
                </c:pt>
                <c:pt idx="1">
                  <c:v>1.1616349237168153</c:v>
                </c:pt>
                <c:pt idx="2">
                  <c:v>1.4120506964059205</c:v>
                </c:pt>
                <c:pt idx="3">
                  <c:v>1.1269698399091559</c:v>
                </c:pt>
                <c:pt idx="4">
                  <c:v>1.1523865596637168</c:v>
                </c:pt>
                <c:pt idx="5">
                  <c:v>1.5030602568272702</c:v>
                </c:pt>
                <c:pt idx="6">
                  <c:v>1.3738145907068418</c:v>
                </c:pt>
                <c:pt idx="7">
                  <c:v>1.0247831495373232</c:v>
                </c:pt>
                <c:pt idx="8">
                  <c:v>1.3984253378071567</c:v>
                </c:pt>
                <c:pt idx="9">
                  <c:v>1.1553500053441483</c:v>
                </c:pt>
                <c:pt idx="10">
                  <c:v>0.89493790032695653</c:v>
                </c:pt>
                <c:pt idx="11">
                  <c:v>1.8494993509667088</c:v>
                </c:pt>
                <c:pt idx="12">
                  <c:v>1.4679891837516266</c:v>
                </c:pt>
                <c:pt idx="13">
                  <c:v>1.6716276388638343</c:v>
                </c:pt>
                <c:pt idx="14">
                  <c:v>1.4460796563094389</c:v>
                </c:pt>
                <c:pt idx="15">
                  <c:v>2.326031530568303</c:v>
                </c:pt>
                <c:pt idx="16">
                  <c:v>2.5144819204842666</c:v>
                </c:pt>
                <c:pt idx="17">
                  <c:v>1.1470884221823259</c:v>
                </c:pt>
                <c:pt idx="18">
                  <c:v>0.69590648433017077</c:v>
                </c:pt>
                <c:pt idx="19">
                  <c:v>1.5667387763769165</c:v>
                </c:pt>
                <c:pt idx="20">
                  <c:v>2.191191927913382</c:v>
                </c:pt>
                <c:pt idx="21">
                  <c:v>2.0825863436533316</c:v>
                </c:pt>
                <c:pt idx="22">
                  <c:v>1.8973509081003521</c:v>
                </c:pt>
                <c:pt idx="23">
                  <c:v>2.5419097866178317</c:v>
                </c:pt>
                <c:pt idx="24">
                  <c:v>2.9338491433754008</c:v>
                </c:pt>
                <c:pt idx="25">
                  <c:v>2.2514122662757856</c:v>
                </c:pt>
                <c:pt idx="26">
                  <c:v>2.1956357215466102</c:v>
                </c:pt>
                <c:pt idx="27">
                  <c:v>2.8799543507789793</c:v>
                </c:pt>
                <c:pt idx="28">
                  <c:v>2.3801844045769944</c:v>
                </c:pt>
                <c:pt idx="29">
                  <c:v>2.4151645861903037</c:v>
                </c:pt>
                <c:pt idx="30">
                  <c:v>2.2744790473411718</c:v>
                </c:pt>
                <c:pt idx="31">
                  <c:v>2.9020612887635124</c:v>
                </c:pt>
                <c:pt idx="32">
                  <c:v>2.6526570027575107</c:v>
                </c:pt>
                <c:pt idx="33">
                  <c:v>1.7430954449074041</c:v>
                </c:pt>
                <c:pt idx="34">
                  <c:v>1.7008150978929442</c:v>
                </c:pt>
                <c:pt idx="35">
                  <c:v>1.8272718123598972</c:v>
                </c:pt>
                <c:pt idx="36">
                  <c:v>2.1177667017645021</c:v>
                </c:pt>
                <c:pt idx="37">
                  <c:v>2.3560507751751101</c:v>
                </c:pt>
                <c:pt idx="38">
                  <c:v>1.1719130977018191</c:v>
                </c:pt>
                <c:pt idx="39">
                  <c:v>1.9240293468282601</c:v>
                </c:pt>
                <c:pt idx="40">
                  <c:v>1.0585902572253545</c:v>
                </c:pt>
                <c:pt idx="41">
                  <c:v>0.93650538031881125</c:v>
                </c:pt>
                <c:pt idx="42">
                  <c:v>0.54584137855694881</c:v>
                </c:pt>
                <c:pt idx="43">
                  <c:v>0.79342127399837126</c:v>
                </c:pt>
                <c:pt idx="44">
                  <c:v>1.3543346968613823</c:v>
                </c:pt>
                <c:pt idx="45">
                  <c:v>1.4601064191213957</c:v>
                </c:pt>
                <c:pt idx="46">
                  <c:v>1.379293900084142</c:v>
                </c:pt>
                <c:pt idx="47">
                  <c:v>1.3224144668054973</c:v>
                </c:pt>
                <c:pt idx="48">
                  <c:v>1.6084342959959055</c:v>
                </c:pt>
                <c:pt idx="49">
                  <c:v>1.7837818162184165</c:v>
                </c:pt>
                <c:pt idx="50">
                  <c:v>1.8676875673714406</c:v>
                </c:pt>
                <c:pt idx="51">
                  <c:v>1.513196308449912</c:v>
                </c:pt>
                <c:pt idx="52">
                  <c:v>1.581550142993404</c:v>
                </c:pt>
                <c:pt idx="53">
                  <c:v>1.404125057619807</c:v>
                </c:pt>
                <c:pt idx="54">
                  <c:v>1.1494134457045113</c:v>
                </c:pt>
                <c:pt idx="55">
                  <c:v>1.5353644189776825</c:v>
                </c:pt>
                <c:pt idx="56">
                  <c:v>1.3897187521780408</c:v>
                </c:pt>
                <c:pt idx="57">
                  <c:v>1.3869925062494164</c:v>
                </c:pt>
                <c:pt idx="58">
                  <c:v>1.3028954948015858</c:v>
                </c:pt>
                <c:pt idx="59">
                  <c:v>0.59485786403901042</c:v>
                </c:pt>
                <c:pt idx="60">
                  <c:v>1.6223128091024153</c:v>
                </c:pt>
                <c:pt idx="61">
                  <c:v>3.7473191916747925</c:v>
                </c:pt>
                <c:pt idx="62">
                  <c:v>2.2942859140300285</c:v>
                </c:pt>
                <c:pt idx="63">
                  <c:v>2.1915606951821895</c:v>
                </c:pt>
                <c:pt idx="64">
                  <c:v>1.6244592531525066</c:v>
                </c:pt>
                <c:pt idx="65">
                  <c:v>1.9965680076234718</c:v>
                </c:pt>
                <c:pt idx="66">
                  <c:v>1.8461188078098389</c:v>
                </c:pt>
                <c:pt idx="67">
                  <c:v>1.951736017758775</c:v>
                </c:pt>
                <c:pt idx="68">
                  <c:v>2.1789254855957552</c:v>
                </c:pt>
                <c:pt idx="69">
                  <c:v>2.6853479795160107</c:v>
                </c:pt>
                <c:pt idx="70">
                  <c:v>2.2796411175824884</c:v>
                </c:pt>
                <c:pt idx="71">
                  <c:v>4.2528511045464805</c:v>
                </c:pt>
                <c:pt idx="72">
                  <c:v>2.9112539648446805</c:v>
                </c:pt>
                <c:pt idx="73">
                  <c:v>2.6965894647484299</c:v>
                </c:pt>
                <c:pt idx="74">
                  <c:v>3.6939816694985259</c:v>
                </c:pt>
                <c:pt idx="75">
                  <c:v>3.4185074545452245</c:v>
                </c:pt>
                <c:pt idx="76">
                  <c:v>3.2687389294747904</c:v>
                </c:pt>
                <c:pt idx="77">
                  <c:v>2.5126589278198099</c:v>
                </c:pt>
                <c:pt idx="78">
                  <c:v>3.4982818942796312</c:v>
                </c:pt>
                <c:pt idx="79">
                  <c:v>1.8850923572041955</c:v>
                </c:pt>
                <c:pt idx="80">
                  <c:v>1.9851995819218429</c:v>
                </c:pt>
                <c:pt idx="81">
                  <c:v>2.564056282212591</c:v>
                </c:pt>
                <c:pt idx="82">
                  <c:v>2.6373324478982756</c:v>
                </c:pt>
                <c:pt idx="83">
                  <c:v>2.6825631785154007</c:v>
                </c:pt>
                <c:pt idx="84">
                  <c:v>2.7413070227578875</c:v>
                </c:pt>
                <c:pt idx="85">
                  <c:v>2.0735964066853598</c:v>
                </c:pt>
                <c:pt idx="86">
                  <c:v>1.7529982995644946</c:v>
                </c:pt>
                <c:pt idx="87">
                  <c:v>1.6126845385175728</c:v>
                </c:pt>
                <c:pt idx="88">
                  <c:v>1.6865506058329036</c:v>
                </c:pt>
                <c:pt idx="89">
                  <c:v>1.4325151312783904</c:v>
                </c:pt>
                <c:pt idx="90">
                  <c:v>1.206397137309196</c:v>
                </c:pt>
                <c:pt idx="91">
                  <c:v>1.6933433184096134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94-4759-886A-A8DCF84B79E7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  <c:pt idx="91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94-4759-886A-A8DCF84B79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A8B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Data!$M$6:$M$97</c:f>
              <c:numCache>
                <c:formatCode>0.00</c:formatCode>
                <c:ptCount val="92"/>
                <c:pt idx="0">
                  <c:v>0.69740090112623199</c:v>
                </c:pt>
                <c:pt idx="1">
                  <c:v>0.66381832731004342</c:v>
                </c:pt>
                <c:pt idx="2">
                  <c:v>0.88246011521095336</c:v>
                </c:pt>
                <c:pt idx="3">
                  <c:v>0.61679871421012045</c:v>
                </c:pt>
                <c:pt idx="4">
                  <c:v>0.62885076797652883</c:v>
                </c:pt>
                <c:pt idx="5">
                  <c:v>0.77215465364986258</c:v>
                </c:pt>
                <c:pt idx="6">
                  <c:v>0.69123738763502096</c:v>
                </c:pt>
                <c:pt idx="7">
                  <c:v>0.53621724328000564</c:v>
                </c:pt>
                <c:pt idx="8">
                  <c:v>0.7336463034331886</c:v>
                </c:pt>
                <c:pt idx="9">
                  <c:v>0.6330621048747257</c:v>
                </c:pt>
                <c:pt idx="10">
                  <c:v>0.54691392908535674</c:v>
                </c:pt>
                <c:pt idx="11">
                  <c:v>0.93199990710702074</c:v>
                </c:pt>
                <c:pt idx="12">
                  <c:v>0.43314691839082459</c:v>
                </c:pt>
                <c:pt idx="13">
                  <c:v>0.44877248169367828</c:v>
                </c:pt>
                <c:pt idx="14">
                  <c:v>0.42375834257895229</c:v>
                </c:pt>
                <c:pt idx="15">
                  <c:v>0.52417159065840202</c:v>
                </c:pt>
                <c:pt idx="16">
                  <c:v>0.60068029271625312</c:v>
                </c:pt>
                <c:pt idx="17">
                  <c:v>0.62772588761937476</c:v>
                </c:pt>
                <c:pt idx="18">
                  <c:v>0.3615611158856592</c:v>
                </c:pt>
                <c:pt idx="19">
                  <c:v>0.44119639678429851</c:v>
                </c:pt>
                <c:pt idx="20">
                  <c:v>0.59719700772900242</c:v>
                </c:pt>
                <c:pt idx="21">
                  <c:v>0.58757329872710451</c:v>
                </c:pt>
                <c:pt idx="22">
                  <c:v>0.46832785848072994</c:v>
                </c:pt>
                <c:pt idx="23">
                  <c:v>0.59578416828534941</c:v>
                </c:pt>
                <c:pt idx="24">
                  <c:v>0.6314133664279582</c:v>
                </c:pt>
                <c:pt idx="25">
                  <c:v>0.51250144288487542</c:v>
                </c:pt>
                <c:pt idx="26">
                  <c:v>0.5789173219596041</c:v>
                </c:pt>
                <c:pt idx="27">
                  <c:v>0.73381891550227074</c:v>
                </c:pt>
                <c:pt idx="28">
                  <c:v>0.61349461570117358</c:v>
                </c:pt>
                <c:pt idx="29">
                  <c:v>0.71430633934972942</c:v>
                </c:pt>
                <c:pt idx="30">
                  <c:v>0.67702055745769185</c:v>
                </c:pt>
                <c:pt idx="31">
                  <c:v>0.78494348198911645</c:v>
                </c:pt>
                <c:pt idx="32">
                  <c:v>0.83126913314155426</c:v>
                </c:pt>
                <c:pt idx="33">
                  <c:v>0.56271777131840539</c:v>
                </c:pt>
                <c:pt idx="34">
                  <c:v>0.48704027133838418</c:v>
                </c:pt>
                <c:pt idx="35">
                  <c:v>0.51396563857765543</c:v>
                </c:pt>
                <c:pt idx="36">
                  <c:v>0.53568862872954093</c:v>
                </c:pt>
                <c:pt idx="37">
                  <c:v>0.5371127072920745</c:v>
                </c:pt>
                <c:pt idx="38">
                  <c:v>0.39871787687484567</c:v>
                </c:pt>
                <c:pt idx="39">
                  <c:v>0.507068168064152</c:v>
                </c:pt>
                <c:pt idx="40">
                  <c:v>0.37301620386430567</c:v>
                </c:pt>
                <c:pt idx="41">
                  <c:v>0.59047985889487387</c:v>
                </c:pt>
                <c:pt idx="42">
                  <c:v>0.41612916768816888</c:v>
                </c:pt>
                <c:pt idx="43">
                  <c:v>0.34922292851281334</c:v>
                </c:pt>
                <c:pt idx="44">
                  <c:v>0.39924768538635613</c:v>
                </c:pt>
                <c:pt idx="45">
                  <c:v>0.37778716440309662</c:v>
                </c:pt>
                <c:pt idx="46">
                  <c:v>0.4106303413663579</c:v>
                </c:pt>
                <c:pt idx="47">
                  <c:v>0.41441149770827207</c:v>
                </c:pt>
                <c:pt idx="48">
                  <c:v>0.430121530250831</c:v>
                </c:pt>
                <c:pt idx="49">
                  <c:v>0.42433273316249653</c:v>
                </c:pt>
                <c:pt idx="50">
                  <c:v>0.4412354052166102</c:v>
                </c:pt>
                <c:pt idx="51">
                  <c:v>0.38085741580337634</c:v>
                </c:pt>
                <c:pt idx="52">
                  <c:v>0.39808283500170633</c:v>
                </c:pt>
                <c:pt idx="53">
                  <c:v>0.39376165761909493</c:v>
                </c:pt>
                <c:pt idx="54">
                  <c:v>0.38390315882649745</c:v>
                </c:pt>
                <c:pt idx="55">
                  <c:v>0.52056362824438174</c:v>
                </c:pt>
                <c:pt idx="56">
                  <c:v>0.44263580163340116</c:v>
                </c:pt>
                <c:pt idx="57">
                  <c:v>0.45725692843073701</c:v>
                </c:pt>
                <c:pt idx="58">
                  <c:v>0.46300748364041999</c:v>
                </c:pt>
                <c:pt idx="59">
                  <c:v>0.38966256961909429</c:v>
                </c:pt>
                <c:pt idx="60">
                  <c:v>0.53648024919669191</c:v>
                </c:pt>
                <c:pt idx="61">
                  <c:v>0.93277302254797712</c:v>
                </c:pt>
                <c:pt idx="62">
                  <c:v>0.59114733153508781</c:v>
                </c:pt>
                <c:pt idx="63">
                  <c:v>0.72234740461437119</c:v>
                </c:pt>
                <c:pt idx="64">
                  <c:v>0.71745151290433562</c:v>
                </c:pt>
                <c:pt idx="65">
                  <c:v>0.90839675677072695</c:v>
                </c:pt>
                <c:pt idx="66">
                  <c:v>0.73399438394585526</c:v>
                </c:pt>
                <c:pt idx="67">
                  <c:v>0.7069407545712374</c:v>
                </c:pt>
                <c:pt idx="68">
                  <c:v>0.87260773261479685</c:v>
                </c:pt>
                <c:pt idx="69">
                  <c:v>0.64248819130365875</c:v>
                </c:pt>
                <c:pt idx="70">
                  <c:v>0.87276862409572775</c:v>
                </c:pt>
                <c:pt idx="71">
                  <c:v>1.1151766403141854</c:v>
                </c:pt>
                <c:pt idx="72">
                  <c:v>1.0882153347498598</c:v>
                </c:pt>
                <c:pt idx="73">
                  <c:v>0.97250049322921639</c:v>
                </c:pt>
                <c:pt idx="74">
                  <c:v>0.66290061342611339</c:v>
                </c:pt>
                <c:pt idx="75">
                  <c:v>0.56800448914303348</c:v>
                </c:pt>
                <c:pt idx="76">
                  <c:v>0.42185916209693602</c:v>
                </c:pt>
                <c:pt idx="77">
                  <c:v>0.46423548891703192</c:v>
                </c:pt>
                <c:pt idx="78">
                  <c:v>0.82716318759111429</c:v>
                </c:pt>
                <c:pt idx="79">
                  <c:v>0.57441174358308711</c:v>
                </c:pt>
                <c:pt idx="80">
                  <c:v>0.36014464390539314</c:v>
                </c:pt>
                <c:pt idx="81">
                  <c:v>0.4526001368242199</c:v>
                </c:pt>
                <c:pt idx="82">
                  <c:v>0.62142640003511362</c:v>
                </c:pt>
                <c:pt idx="83">
                  <c:v>0.59033489772754622</c:v>
                </c:pt>
                <c:pt idx="84">
                  <c:v>0.76207203397214407</c:v>
                </c:pt>
                <c:pt idx="85">
                  <c:v>1.1774383185629997</c:v>
                </c:pt>
                <c:pt idx="86">
                  <c:v>1.1022883134845154</c:v>
                </c:pt>
                <c:pt idx="87">
                  <c:v>1.1025016575189486</c:v>
                </c:pt>
                <c:pt idx="88">
                  <c:v>0.99359136375682688</c:v>
                </c:pt>
                <c:pt idx="89">
                  <c:v>0.90201834706852591</c:v>
                </c:pt>
                <c:pt idx="90">
                  <c:v>0.81713913018503703</c:v>
                </c:pt>
                <c:pt idx="91">
                  <c:v>0.9023659983318022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3A-4B83-8BDD-BA8F2F147EBC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  <c:pt idx="91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3A-4B83-8BDD-BA8F2F147E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A9 -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Data!$O$6:$O$97</c:f>
              <c:numCache>
                <c:formatCode>0.00</c:formatCode>
                <c:ptCount val="92"/>
                <c:pt idx="0">
                  <c:v>1.9822043690913744</c:v>
                </c:pt>
                <c:pt idx="1">
                  <c:v>1.5962745985719222</c:v>
                </c:pt>
                <c:pt idx="2">
                  <c:v>1.0824043220070343</c:v>
                </c:pt>
                <c:pt idx="3">
                  <c:v>1.3638599615343976</c:v>
                </c:pt>
                <c:pt idx="4">
                  <c:v>1.314970178675821</c:v>
                </c:pt>
                <c:pt idx="5">
                  <c:v>1.9261401829658122</c:v>
                </c:pt>
                <c:pt idx="6">
                  <c:v>1.4835048472931691</c:v>
                </c:pt>
                <c:pt idx="7">
                  <c:v>2.1763664017207596</c:v>
                </c:pt>
                <c:pt idx="8">
                  <c:v>1.5543061301838086</c:v>
                </c:pt>
                <c:pt idx="9">
                  <c:v>1.3664768354237595</c:v>
                </c:pt>
                <c:pt idx="10">
                  <c:v>2.063991327754076</c:v>
                </c:pt>
                <c:pt idx="11">
                  <c:v>1.5515005095484122</c:v>
                </c:pt>
                <c:pt idx="12">
                  <c:v>1.7270888453008202</c:v>
                </c:pt>
                <c:pt idx="13">
                  <c:v>1.2690063252975108</c:v>
                </c:pt>
                <c:pt idx="14">
                  <c:v>1.7529919655093724</c:v>
                </c:pt>
                <c:pt idx="15">
                  <c:v>1.8187696769697803</c:v>
                </c:pt>
                <c:pt idx="16">
                  <c:v>1.6204504290267518</c:v>
                </c:pt>
                <c:pt idx="17">
                  <c:v>1.7778792792132994</c:v>
                </c:pt>
                <c:pt idx="18">
                  <c:v>1.1016991592415317</c:v>
                </c:pt>
                <c:pt idx="19">
                  <c:v>1.5704638139711624</c:v>
                </c:pt>
                <c:pt idx="20">
                  <c:v>1.4034881033773463</c:v>
                </c:pt>
                <c:pt idx="21">
                  <c:v>1.7422606010804846</c:v>
                </c:pt>
                <c:pt idx="22">
                  <c:v>1.3713919217626984</c:v>
                </c:pt>
                <c:pt idx="23">
                  <c:v>1.232419101530245</c:v>
                </c:pt>
                <c:pt idx="24">
                  <c:v>1.2115888430547161</c:v>
                </c:pt>
                <c:pt idx="25">
                  <c:v>0.29187652841955453</c:v>
                </c:pt>
                <c:pt idx="26">
                  <c:v>0.99936156770145423</c:v>
                </c:pt>
                <c:pt idx="27">
                  <c:v>1.3289825026788613</c:v>
                </c:pt>
                <c:pt idx="28">
                  <c:v>1.5950091443170846</c:v>
                </c:pt>
                <c:pt idx="29">
                  <c:v>1.5165531043369889</c:v>
                </c:pt>
                <c:pt idx="30">
                  <c:v>1.6501995409206285</c:v>
                </c:pt>
                <c:pt idx="31">
                  <c:v>1.4779918601306885</c:v>
                </c:pt>
                <c:pt idx="32">
                  <c:v>0.99559073610619875</c:v>
                </c:pt>
                <c:pt idx="33">
                  <c:v>1.75234402397318</c:v>
                </c:pt>
                <c:pt idx="34">
                  <c:v>1.7945921086507728</c:v>
                </c:pt>
                <c:pt idx="35">
                  <c:v>2.3733617529379489</c:v>
                </c:pt>
                <c:pt idx="36">
                  <c:v>1.8825999367516197</c:v>
                </c:pt>
                <c:pt idx="37">
                  <c:v>1.5206068541376083</c:v>
                </c:pt>
                <c:pt idx="38">
                  <c:v>1.6566062674118156</c:v>
                </c:pt>
                <c:pt idx="39">
                  <c:v>1.5306645929639378</c:v>
                </c:pt>
                <c:pt idx="40">
                  <c:v>1.8239843484776652</c:v>
                </c:pt>
                <c:pt idx="41">
                  <c:v>1.7879932755221597</c:v>
                </c:pt>
                <c:pt idx="42">
                  <c:v>2.2364901735859015</c:v>
                </c:pt>
                <c:pt idx="43">
                  <c:v>2.095116290650334</c:v>
                </c:pt>
                <c:pt idx="44">
                  <c:v>1.4604237507150855</c:v>
                </c:pt>
                <c:pt idx="45">
                  <c:v>2.3309004315702864</c:v>
                </c:pt>
                <c:pt idx="46">
                  <c:v>1.6102702437602632</c:v>
                </c:pt>
                <c:pt idx="47">
                  <c:v>1.6662042626565468</c:v>
                </c:pt>
                <c:pt idx="48">
                  <c:v>1.6150968542751578</c:v>
                </c:pt>
                <c:pt idx="49">
                  <c:v>2.6058267733828133</c:v>
                </c:pt>
                <c:pt idx="50">
                  <c:v>1.9112267324581236</c:v>
                </c:pt>
                <c:pt idx="51">
                  <c:v>1.8700382229636783</c:v>
                </c:pt>
                <c:pt idx="52">
                  <c:v>1.9995561906984538</c:v>
                </c:pt>
                <c:pt idx="53">
                  <c:v>2.3505196646641728</c:v>
                </c:pt>
                <c:pt idx="54">
                  <c:v>2.4003328621346092</c:v>
                </c:pt>
                <c:pt idx="55">
                  <c:v>2.3493012870061727</c:v>
                </c:pt>
                <c:pt idx="56">
                  <c:v>2.7683287636795568</c:v>
                </c:pt>
                <c:pt idx="57">
                  <c:v>2.6916545434844137</c:v>
                </c:pt>
                <c:pt idx="58">
                  <c:v>2.0542655590734196</c:v>
                </c:pt>
                <c:pt idx="59">
                  <c:v>0.96255090574047297</c:v>
                </c:pt>
                <c:pt idx="60">
                  <c:v>0.21041880829117293</c:v>
                </c:pt>
                <c:pt idx="61">
                  <c:v>0.23825009251947349</c:v>
                </c:pt>
                <c:pt idx="62">
                  <c:v>0.91495042867276444</c:v>
                </c:pt>
                <c:pt idx="63">
                  <c:v>2.2040116237603407</c:v>
                </c:pt>
                <c:pt idx="64">
                  <c:v>2.2366590194920906</c:v>
                </c:pt>
                <c:pt idx="65">
                  <c:v>2.2816585113422581</c:v>
                </c:pt>
                <c:pt idx="66">
                  <c:v>2.7566943401410318</c:v>
                </c:pt>
                <c:pt idx="67">
                  <c:v>3.0090931827414673</c:v>
                </c:pt>
                <c:pt idx="68">
                  <c:v>1.6875465426180098</c:v>
                </c:pt>
                <c:pt idx="69">
                  <c:v>1.7081701687598401</c:v>
                </c:pt>
                <c:pt idx="70">
                  <c:v>3.0075332748319052</c:v>
                </c:pt>
                <c:pt idx="71">
                  <c:v>2.7858745317132327</c:v>
                </c:pt>
                <c:pt idx="72">
                  <c:v>2.1749163273277232</c:v>
                </c:pt>
                <c:pt idx="73">
                  <c:v>2.0112042893014115</c:v>
                </c:pt>
                <c:pt idx="74">
                  <c:v>1.8332611319877941</c:v>
                </c:pt>
                <c:pt idx="75">
                  <c:v>2.8557127306499965</c:v>
                </c:pt>
                <c:pt idx="76">
                  <c:v>1.9687058380059899</c:v>
                </c:pt>
                <c:pt idx="77">
                  <c:v>2.405557904411936</c:v>
                </c:pt>
                <c:pt idx="78">
                  <c:v>2.0909989145522041</c:v>
                </c:pt>
                <c:pt idx="79">
                  <c:v>1.7821060474788417</c:v>
                </c:pt>
                <c:pt idx="80">
                  <c:v>1.3643964716268735</c:v>
                </c:pt>
                <c:pt idx="81">
                  <c:v>1.2989227680125521</c:v>
                </c:pt>
                <c:pt idx="82">
                  <c:v>1.2878737183576388</c:v>
                </c:pt>
                <c:pt idx="83">
                  <c:v>2.2216240034057684</c:v>
                </c:pt>
                <c:pt idx="84">
                  <c:v>2.8170791239018489</c:v>
                </c:pt>
                <c:pt idx="85">
                  <c:v>2.237037020699959</c:v>
                </c:pt>
                <c:pt idx="86">
                  <c:v>3.1468557552697591</c:v>
                </c:pt>
                <c:pt idx="87">
                  <c:v>2.2378575232313631</c:v>
                </c:pt>
                <c:pt idx="88">
                  <c:v>2.0656211856200741</c:v>
                </c:pt>
                <c:pt idx="89">
                  <c:v>2.7363352263731504</c:v>
                </c:pt>
                <c:pt idx="90">
                  <c:v>1.7989174818652089</c:v>
                </c:pt>
                <c:pt idx="91">
                  <c:v>2.9369644185781154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3A-4FF7-B3AF-6B6E5B294B6F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  <c:pt idx="91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3A-4FF7-B3AF-6B6E5B294B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A10 -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Data!$Q$6:$Q$97</c:f>
              <c:numCache>
                <c:formatCode>0.00</c:formatCode>
                <c:ptCount val="92"/>
                <c:pt idx="0">
                  <c:v>7.5727218248371546</c:v>
                </c:pt>
                <c:pt idx="1">
                  <c:v>7.3619180384788514</c:v>
                </c:pt>
                <c:pt idx="2">
                  <c:v>5.7818463945091123</c:v>
                </c:pt>
                <c:pt idx="3">
                  <c:v>4.8357206221620501</c:v>
                </c:pt>
                <c:pt idx="4">
                  <c:v>3.5593204008284536</c:v>
                </c:pt>
                <c:pt idx="5">
                  <c:v>4.5009057591029311</c:v>
                </c:pt>
                <c:pt idx="6">
                  <c:v>3.7286473183348461</c:v>
                </c:pt>
                <c:pt idx="7">
                  <c:v>3.0296658603169559</c:v>
                </c:pt>
                <c:pt idx="8">
                  <c:v>2.9704600805021055</c:v>
                </c:pt>
                <c:pt idx="9">
                  <c:v>2.8551628165770877</c:v>
                </c:pt>
                <c:pt idx="10">
                  <c:v>4.5090993232797079</c:v>
                </c:pt>
                <c:pt idx="11">
                  <c:v>3.7737726854021578</c:v>
                </c:pt>
                <c:pt idx="12">
                  <c:v>5.2083235217311614</c:v>
                </c:pt>
                <c:pt idx="13">
                  <c:v>3.2118306841904936</c:v>
                </c:pt>
                <c:pt idx="14">
                  <c:v>3.6075387632398073</c:v>
                </c:pt>
                <c:pt idx="15">
                  <c:v>2.9430112320693302</c:v>
                </c:pt>
                <c:pt idx="16">
                  <c:v>4.1596250634331566</c:v>
                </c:pt>
                <c:pt idx="17">
                  <c:v>2.5273646336622608</c:v>
                </c:pt>
                <c:pt idx="18">
                  <c:v>1.3317892095908404</c:v>
                </c:pt>
                <c:pt idx="19">
                  <c:v>1.1513692786593916</c:v>
                </c:pt>
                <c:pt idx="20">
                  <c:v>2.5191541449920511</c:v>
                </c:pt>
                <c:pt idx="21">
                  <c:v>3.1655345029327413</c:v>
                </c:pt>
                <c:pt idx="22">
                  <c:v>3.7732257017311537</c:v>
                </c:pt>
                <c:pt idx="23">
                  <c:v>5.1457913899457859</c:v>
                </c:pt>
                <c:pt idx="24">
                  <c:v>2.2710471100304281</c:v>
                </c:pt>
                <c:pt idx="25">
                  <c:v>1.3050165440705894</c:v>
                </c:pt>
                <c:pt idx="26">
                  <c:v>1.0581208207373112</c:v>
                </c:pt>
                <c:pt idx="27">
                  <c:v>3.4133152888927363</c:v>
                </c:pt>
                <c:pt idx="28">
                  <c:v>3.1080257276338874</c:v>
                </c:pt>
                <c:pt idx="29">
                  <c:v>3.7562957511972637</c:v>
                </c:pt>
                <c:pt idx="30">
                  <c:v>1.8803618573404681</c:v>
                </c:pt>
                <c:pt idx="31">
                  <c:v>0.85065865559301868</c:v>
                </c:pt>
                <c:pt idx="32">
                  <c:v>0.3976173983132813</c:v>
                </c:pt>
                <c:pt idx="33">
                  <c:v>0.62952506058115731</c:v>
                </c:pt>
                <c:pt idx="34">
                  <c:v>0.49114007367441848</c:v>
                </c:pt>
                <c:pt idx="35">
                  <c:v>0.32232224685166633</c:v>
                </c:pt>
                <c:pt idx="36">
                  <c:v>0.45398245485548278</c:v>
                </c:pt>
                <c:pt idx="37">
                  <c:v>0.35927406401913214</c:v>
                </c:pt>
                <c:pt idx="38">
                  <c:v>0.43618527207330571</c:v>
                </c:pt>
                <c:pt idx="39">
                  <c:v>0.46144133356236594</c:v>
                </c:pt>
                <c:pt idx="40">
                  <c:v>0.29880075368033227</c:v>
                </c:pt>
                <c:pt idx="41">
                  <c:v>0.18102652653851087</c:v>
                </c:pt>
                <c:pt idx="42">
                  <c:v>1.5933175226948335</c:v>
                </c:pt>
                <c:pt idx="43">
                  <c:v>1.7378374337035911</c:v>
                </c:pt>
                <c:pt idx="44">
                  <c:v>2.675050670221538</c:v>
                </c:pt>
                <c:pt idx="45">
                  <c:v>3.5235864467402509</c:v>
                </c:pt>
                <c:pt idx="46">
                  <c:v>4.5241159789236418</c:v>
                </c:pt>
                <c:pt idx="47">
                  <c:v>4.6136589094798293</c:v>
                </c:pt>
                <c:pt idx="48">
                  <c:v>3.2264826996373066</c:v>
                </c:pt>
                <c:pt idx="49">
                  <c:v>2.7667881163472932</c:v>
                </c:pt>
                <c:pt idx="50">
                  <c:v>3.7789836735181437</c:v>
                </c:pt>
                <c:pt idx="51">
                  <c:v>3.2580318960751886</c:v>
                </c:pt>
                <c:pt idx="52">
                  <c:v>2.583263054339616</c:v>
                </c:pt>
                <c:pt idx="53">
                  <c:v>2.6094796297726095</c:v>
                </c:pt>
                <c:pt idx="54">
                  <c:v>1.9562477367895483</c:v>
                </c:pt>
                <c:pt idx="55">
                  <c:v>1.7638510094696671</c:v>
                </c:pt>
                <c:pt idx="56">
                  <c:v>2.4641967954276014</c:v>
                </c:pt>
                <c:pt idx="57">
                  <c:v>2.9778727804402645</c:v>
                </c:pt>
                <c:pt idx="58">
                  <c:v>2.1517238652546511</c:v>
                </c:pt>
                <c:pt idx="59">
                  <c:v>1.3352864398501678</c:v>
                </c:pt>
                <c:pt idx="60">
                  <c:v>1.3902586125159035</c:v>
                </c:pt>
                <c:pt idx="61">
                  <c:v>2.7258841599559629</c:v>
                </c:pt>
                <c:pt idx="62">
                  <c:v>3.2946443332086139</c:v>
                </c:pt>
                <c:pt idx="63">
                  <c:v>3.3240017038117502</c:v>
                </c:pt>
                <c:pt idx="64">
                  <c:v>3.3713967903289834</c:v>
                </c:pt>
                <c:pt idx="65">
                  <c:v>2.6128638315091952</c:v>
                </c:pt>
                <c:pt idx="66">
                  <c:v>2.8756617653429624</c:v>
                </c:pt>
                <c:pt idx="67">
                  <c:v>3.0402346370587652</c:v>
                </c:pt>
                <c:pt idx="68">
                  <c:v>3.0436711143169459</c:v>
                </c:pt>
                <c:pt idx="69">
                  <c:v>3.4438362125682076</c:v>
                </c:pt>
                <c:pt idx="70">
                  <c:v>3.6457406322071417</c:v>
                </c:pt>
                <c:pt idx="71">
                  <c:v>4.3602209785758408</c:v>
                </c:pt>
                <c:pt idx="72">
                  <c:v>4.3381839391727395</c:v>
                </c:pt>
                <c:pt idx="73">
                  <c:v>3.3210171193105622</c:v>
                </c:pt>
                <c:pt idx="74">
                  <c:v>3.5148926156319309</c:v>
                </c:pt>
                <c:pt idx="75">
                  <c:v>3.2976946108746725</c:v>
                </c:pt>
                <c:pt idx="76">
                  <c:v>3.4294581761381333</c:v>
                </c:pt>
                <c:pt idx="77">
                  <c:v>2.9890360832959333</c:v>
                </c:pt>
                <c:pt idx="78">
                  <c:v>3.2930198105587354</c:v>
                </c:pt>
                <c:pt idx="79">
                  <c:v>1.9852308661841556</c:v>
                </c:pt>
                <c:pt idx="80">
                  <c:v>2.2390231131156817</c:v>
                </c:pt>
                <c:pt idx="81">
                  <c:v>2.6307520377973272</c:v>
                </c:pt>
                <c:pt idx="82">
                  <c:v>1.6522948094193897</c:v>
                </c:pt>
                <c:pt idx="83">
                  <c:v>1.8896489183024692</c:v>
                </c:pt>
                <c:pt idx="84">
                  <c:v>1.9456655492236121</c:v>
                </c:pt>
                <c:pt idx="85">
                  <c:v>2.206243202678376</c:v>
                </c:pt>
                <c:pt idx="86">
                  <c:v>2.8753814163619738</c:v>
                </c:pt>
                <c:pt idx="87">
                  <c:v>2.588545828084821</c:v>
                </c:pt>
                <c:pt idx="88">
                  <c:v>2.2349622761173977</c:v>
                </c:pt>
                <c:pt idx="89">
                  <c:v>3.2503312783998211</c:v>
                </c:pt>
                <c:pt idx="90">
                  <c:v>1.3453778074046112</c:v>
                </c:pt>
                <c:pt idx="91">
                  <c:v>1.2892964278689336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C1-4AED-A2F1-E9A578171834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  <c:pt idx="91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C1-4AED-A2F1-E9A5781718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A10A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Data!$S$6:$S$97</c:f>
              <c:numCache>
                <c:formatCode>0.00</c:formatCode>
                <c:ptCount val="92"/>
                <c:pt idx="0">
                  <c:v>12.018514239688335</c:v>
                </c:pt>
                <c:pt idx="1">
                  <c:v>10.393571133555621</c:v>
                </c:pt>
                <c:pt idx="2">
                  <c:v>9.2458658617336678</c:v>
                </c:pt>
                <c:pt idx="3">
                  <c:v>10.011066077449623</c:v>
                </c:pt>
                <c:pt idx="4">
                  <c:v>7.6693219472405518</c:v>
                </c:pt>
                <c:pt idx="5">
                  <c:v>9.8769326538374376</c:v>
                </c:pt>
                <c:pt idx="6">
                  <c:v>11.540941084113847</c:v>
                </c:pt>
                <c:pt idx="7">
                  <c:v>7.5043011243476911</c:v>
                </c:pt>
                <c:pt idx="8">
                  <c:v>7.8506774481726476</c:v>
                </c:pt>
                <c:pt idx="9">
                  <c:v>8.2689111286742794</c:v>
                </c:pt>
                <c:pt idx="10">
                  <c:v>9.9418405763171798</c:v>
                </c:pt>
                <c:pt idx="11">
                  <c:v>10.358494356317619</c:v>
                </c:pt>
                <c:pt idx="12">
                  <c:v>11.840270585551872</c:v>
                </c:pt>
                <c:pt idx="13">
                  <c:v>9.2771438414007026</c:v>
                </c:pt>
                <c:pt idx="14">
                  <c:v>9.9504268276580543</c:v>
                </c:pt>
                <c:pt idx="15">
                  <c:v>12.17192777049741</c:v>
                </c:pt>
                <c:pt idx="16">
                  <c:v>11.709741837960735</c:v>
                </c:pt>
                <c:pt idx="17">
                  <c:v>6.6774733831500042</c:v>
                </c:pt>
                <c:pt idx="18">
                  <c:v>1.9274850426937402</c:v>
                </c:pt>
                <c:pt idx="19">
                  <c:v>1.5201565886129773</c:v>
                </c:pt>
                <c:pt idx="20">
                  <c:v>2.1389199318372514</c:v>
                </c:pt>
                <c:pt idx="21">
                  <c:v>2.3407925679818988</c:v>
                </c:pt>
                <c:pt idx="22">
                  <c:v>3.2450554200090025</c:v>
                </c:pt>
                <c:pt idx="23">
                  <c:v>3.6514260410982948</c:v>
                </c:pt>
                <c:pt idx="24">
                  <c:v>1.9272028322932995</c:v>
                </c:pt>
                <c:pt idx="25">
                  <c:v>1.7371381541040072</c:v>
                </c:pt>
                <c:pt idx="26">
                  <c:v>2.8530817210258639</c:v>
                </c:pt>
                <c:pt idx="27">
                  <c:v>5.4155510070838941</c:v>
                </c:pt>
                <c:pt idx="28">
                  <c:v>5.1919497276145856</c:v>
                </c:pt>
                <c:pt idx="29">
                  <c:v>5.0898255019861605</c:v>
                </c:pt>
                <c:pt idx="30">
                  <c:v>6.2478506183247831</c:v>
                </c:pt>
                <c:pt idx="31">
                  <c:v>7.8902625347700077</c:v>
                </c:pt>
                <c:pt idx="32">
                  <c:v>6.1201487187889265</c:v>
                </c:pt>
                <c:pt idx="33">
                  <c:v>10.061922111311119</c:v>
                </c:pt>
                <c:pt idx="34">
                  <c:v>13.972874077679686</c:v>
                </c:pt>
                <c:pt idx="35">
                  <c:v>14.302407709969982</c:v>
                </c:pt>
                <c:pt idx="36">
                  <c:v>3.160620391302539</c:v>
                </c:pt>
                <c:pt idx="37">
                  <c:v>3.0110694767260258</c:v>
                </c:pt>
                <c:pt idx="38">
                  <c:v>2.4465743743403392</c:v>
                </c:pt>
                <c:pt idx="39">
                  <c:v>2.9021002811840719</c:v>
                </c:pt>
                <c:pt idx="40">
                  <c:v>4.4718363188488963</c:v>
                </c:pt>
                <c:pt idx="41">
                  <c:v>2.853822028716491</c:v>
                </c:pt>
                <c:pt idx="42">
                  <c:v>2.1090184438577522</c:v>
                </c:pt>
                <c:pt idx="43">
                  <c:v>3.0437280138752896</c:v>
                </c:pt>
                <c:pt idx="44">
                  <c:v>5.7551613144502705</c:v>
                </c:pt>
                <c:pt idx="45">
                  <c:v>5.2348483338814162</c:v>
                </c:pt>
                <c:pt idx="46">
                  <c:v>8.8211463757210939</c:v>
                </c:pt>
                <c:pt idx="47">
                  <c:v>9.0007325868730561</c:v>
                </c:pt>
                <c:pt idx="48">
                  <c:v>10.142913493609642</c:v>
                </c:pt>
                <c:pt idx="49">
                  <c:v>12.455820286893019</c:v>
                </c:pt>
                <c:pt idx="50">
                  <c:v>13.414051183794371</c:v>
                </c:pt>
                <c:pt idx="51">
                  <c:v>11.368628172782197</c:v>
                </c:pt>
                <c:pt idx="52">
                  <c:v>9.2986964030999388</c:v>
                </c:pt>
                <c:pt idx="53">
                  <c:v>10.583591404607747</c:v>
                </c:pt>
                <c:pt idx="54">
                  <c:v>8.6608899908467158</c:v>
                </c:pt>
                <c:pt idx="55">
                  <c:v>9.0767130272406806</c:v>
                </c:pt>
                <c:pt idx="56">
                  <c:v>11.391213947406483</c:v>
                </c:pt>
                <c:pt idx="57">
                  <c:v>15.048639112277289</c:v>
                </c:pt>
                <c:pt idx="58">
                  <c:v>7.8238304424217739</c:v>
                </c:pt>
                <c:pt idx="59">
                  <c:v>2.4600636317405398</c:v>
                </c:pt>
                <c:pt idx="60">
                  <c:v>2.4929220614534855</c:v>
                </c:pt>
                <c:pt idx="61">
                  <c:v>6.1179694496003263</c:v>
                </c:pt>
                <c:pt idx="62">
                  <c:v>8.3107198770014037</c:v>
                </c:pt>
                <c:pt idx="63">
                  <c:v>10.904475079905216</c:v>
                </c:pt>
                <c:pt idx="64">
                  <c:v>8.4090972999218661</c:v>
                </c:pt>
                <c:pt idx="65">
                  <c:v>11.310709540535601</c:v>
                </c:pt>
                <c:pt idx="66">
                  <c:v>10.345256432845286</c:v>
                </c:pt>
                <c:pt idx="67">
                  <c:v>3.2749395076665744</c:v>
                </c:pt>
                <c:pt idx="68">
                  <c:v>2.4126068120895616</c:v>
                </c:pt>
                <c:pt idx="69">
                  <c:v>2.8700041205543769</c:v>
                </c:pt>
                <c:pt idx="70">
                  <c:v>5.0345306044577649</c:v>
                </c:pt>
                <c:pt idx="71">
                  <c:v>6.2419110209611919</c:v>
                </c:pt>
                <c:pt idx="72">
                  <c:v>6.4753620414019641</c:v>
                </c:pt>
                <c:pt idx="73">
                  <c:v>5.1251153892013379</c:v>
                </c:pt>
                <c:pt idx="74">
                  <c:v>6.8241601727174377</c:v>
                </c:pt>
                <c:pt idx="75">
                  <c:v>6.3867554069555057</c:v>
                </c:pt>
                <c:pt idx="76">
                  <c:v>7.7598897449981612</c:v>
                </c:pt>
                <c:pt idx="77">
                  <c:v>5.8546671155500718</c:v>
                </c:pt>
                <c:pt idx="78">
                  <c:v>7.8492860281577679</c:v>
                </c:pt>
                <c:pt idx="79">
                  <c:v>5.4537668592868807</c:v>
                </c:pt>
                <c:pt idx="80">
                  <c:v>6.0078811573550785</c:v>
                </c:pt>
                <c:pt idx="81">
                  <c:v>2.7270604433981909</c:v>
                </c:pt>
                <c:pt idx="82">
                  <c:v>3.0800777870156941</c:v>
                </c:pt>
                <c:pt idx="83">
                  <c:v>2.6033622603332311</c:v>
                </c:pt>
                <c:pt idx="84">
                  <c:v>2.8419863848499118</c:v>
                </c:pt>
                <c:pt idx="85">
                  <c:v>2.2792026153518337</c:v>
                </c:pt>
                <c:pt idx="86">
                  <c:v>3.0873293867617226</c:v>
                </c:pt>
                <c:pt idx="87">
                  <c:v>2.9773140810065035</c:v>
                </c:pt>
                <c:pt idx="88">
                  <c:v>2.70609425780868</c:v>
                </c:pt>
                <c:pt idx="89">
                  <c:v>2.8259914867900688</c:v>
                </c:pt>
                <c:pt idx="90">
                  <c:v>1.9383679695776159</c:v>
                </c:pt>
                <c:pt idx="91">
                  <c:v>2.3984363820690082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AB-443C-9E1D-E595CDFE02F4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  <c:pt idx="91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AB-443C-9E1D-E595CDFE02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A14 -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Data!$U$6:$U$97</c:f>
              <c:numCache>
                <c:formatCode>0.00</c:formatCode>
                <c:ptCount val="92"/>
                <c:pt idx="0">
                  <c:v>6.0964751725794795</c:v>
                </c:pt>
                <c:pt idx="1">
                  <c:v>5.6952867288194442</c:v>
                </c:pt>
                <c:pt idx="2">
                  <c:v>5.7809671405807235</c:v>
                </c:pt>
                <c:pt idx="3">
                  <c:v>3.0832120559234095</c:v>
                </c:pt>
                <c:pt idx="4">
                  <c:v>3.9336505180877905</c:v>
                </c:pt>
                <c:pt idx="5">
                  <c:v>4.8279603486534235</c:v>
                </c:pt>
                <c:pt idx="6">
                  <c:v>4.9669827601229155</c:v>
                </c:pt>
                <c:pt idx="7">
                  <c:v>6.9927947145247247</c:v>
                </c:pt>
                <c:pt idx="8">
                  <c:v>6.9773865427223605</c:v>
                </c:pt>
                <c:pt idx="9">
                  <c:v>9.5761161335381679</c:v>
                </c:pt>
                <c:pt idx="10">
                  <c:v>4.3017395088590344</c:v>
                </c:pt>
                <c:pt idx="11">
                  <c:v>6.6947385370964998</c:v>
                </c:pt>
                <c:pt idx="12">
                  <c:v>6.0757664896043311</c:v>
                </c:pt>
                <c:pt idx="13">
                  <c:v>5.5488105513856967</c:v>
                </c:pt>
                <c:pt idx="14">
                  <c:v>4.2938394927738388</c:v>
                </c:pt>
                <c:pt idx="15">
                  <c:v>4.9063987311193884</c:v>
                </c:pt>
                <c:pt idx="16">
                  <c:v>4.255543247433164</c:v>
                </c:pt>
                <c:pt idx="17">
                  <c:v>6.8494812051301661</c:v>
                </c:pt>
                <c:pt idx="18">
                  <c:v>4.534860084424988</c:v>
                </c:pt>
                <c:pt idx="19">
                  <c:v>5.9408715563028132</c:v>
                </c:pt>
                <c:pt idx="20">
                  <c:v>5.6708496697100292</c:v>
                </c:pt>
                <c:pt idx="21">
                  <c:v>7.7529706873272097</c:v>
                </c:pt>
                <c:pt idx="22">
                  <c:v>6.3440397265763915</c:v>
                </c:pt>
                <c:pt idx="23">
                  <c:v>4.9548019183778438</c:v>
                </c:pt>
                <c:pt idx="24">
                  <c:v>5.9159200590968943</c:v>
                </c:pt>
                <c:pt idx="25">
                  <c:v>4.4172969571072684</c:v>
                </c:pt>
                <c:pt idx="26">
                  <c:v>6.2757987684320327</c:v>
                </c:pt>
                <c:pt idx="27">
                  <c:v>3.8258435186454567</c:v>
                </c:pt>
                <c:pt idx="28">
                  <c:v>0</c:v>
                </c:pt>
                <c:pt idx="29">
                  <c:v>0</c:v>
                </c:pt>
                <c:pt idx="30">
                  <c:v>6.0883976482725064</c:v>
                </c:pt>
                <c:pt idx="31">
                  <c:v>6.8436706093864599</c:v>
                </c:pt>
                <c:pt idx="32">
                  <c:v>8.75006376055142</c:v>
                </c:pt>
                <c:pt idx="33">
                  <c:v>6.2227203043731203</c:v>
                </c:pt>
                <c:pt idx="34">
                  <c:v>7.0013527359741552</c:v>
                </c:pt>
                <c:pt idx="35">
                  <c:v>8.2697383612744044</c:v>
                </c:pt>
                <c:pt idx="36">
                  <c:v>6.8554293319557758</c:v>
                </c:pt>
                <c:pt idx="37">
                  <c:v>6.314812621158346</c:v>
                </c:pt>
                <c:pt idx="38">
                  <c:v>6.6490751878492391</c:v>
                </c:pt>
                <c:pt idx="39">
                  <c:v>6.7197809752656719</c:v>
                </c:pt>
                <c:pt idx="40">
                  <c:v>5.6331981600645564</c:v>
                </c:pt>
                <c:pt idx="41">
                  <c:v>7.7249059365500985</c:v>
                </c:pt>
                <c:pt idx="42">
                  <c:v>4.0765400333568937</c:v>
                </c:pt>
                <c:pt idx="43">
                  <c:v>6.5919754219012932</c:v>
                </c:pt>
                <c:pt idx="44">
                  <c:v>2.8837765575197269</c:v>
                </c:pt>
                <c:pt idx="45">
                  <c:v>0.74111841210601215</c:v>
                </c:pt>
                <c:pt idx="46">
                  <c:v>0.65728157265792697</c:v>
                </c:pt>
                <c:pt idx="47">
                  <c:v>0.67515007767924817</c:v>
                </c:pt>
                <c:pt idx="48">
                  <c:v>0.98530764466699594</c:v>
                </c:pt>
                <c:pt idx="49">
                  <c:v>2.370159743916691</c:v>
                </c:pt>
                <c:pt idx="50">
                  <c:v>2.3836851050337833</c:v>
                </c:pt>
                <c:pt idx="51">
                  <c:v>2.1703812125151747</c:v>
                </c:pt>
                <c:pt idx="52">
                  <c:v>3.213118623903457</c:v>
                </c:pt>
                <c:pt idx="53">
                  <c:v>5.088121559835395</c:v>
                </c:pt>
                <c:pt idx="54">
                  <c:v>8.1975690873773139</c:v>
                </c:pt>
                <c:pt idx="55">
                  <c:v>2.5851477088272241</c:v>
                </c:pt>
                <c:pt idx="56">
                  <c:v>2.202078014529075</c:v>
                </c:pt>
                <c:pt idx="57">
                  <c:v>5.8590822658267223</c:v>
                </c:pt>
                <c:pt idx="58">
                  <c:v>9.0598364974644561</c:v>
                </c:pt>
                <c:pt idx="59">
                  <c:v>7.9826579600158674</c:v>
                </c:pt>
                <c:pt idx="60">
                  <c:v>8.012225174607206</c:v>
                </c:pt>
                <c:pt idx="61">
                  <c:v>4.0671296721195489</c:v>
                </c:pt>
                <c:pt idx="62">
                  <c:v>2.2636522177868805</c:v>
                </c:pt>
                <c:pt idx="63">
                  <c:v>5.5297682153129459</c:v>
                </c:pt>
                <c:pt idx="64">
                  <c:v>4.4473640468344744</c:v>
                </c:pt>
                <c:pt idx="65">
                  <c:v>6.0486171509928095</c:v>
                </c:pt>
                <c:pt idx="66">
                  <c:v>7.6265465978719194</c:v>
                </c:pt>
                <c:pt idx="67">
                  <c:v>9.4076792823517987</c:v>
                </c:pt>
                <c:pt idx="68">
                  <c:v>7.5921566400989393</c:v>
                </c:pt>
                <c:pt idx="69">
                  <c:v>4.8421104462452167</c:v>
                </c:pt>
                <c:pt idx="70">
                  <c:v>7.5245349471866598</c:v>
                </c:pt>
                <c:pt idx="71">
                  <c:v>5.3640681086671211</c:v>
                </c:pt>
                <c:pt idx="72">
                  <c:v>5.2982598590759666</c:v>
                </c:pt>
                <c:pt idx="73">
                  <c:v>4.2450734906497578</c:v>
                </c:pt>
                <c:pt idx="74">
                  <c:v>4.2801261212965178</c:v>
                </c:pt>
                <c:pt idx="75">
                  <c:v>4.1429270092467929</c:v>
                </c:pt>
                <c:pt idx="76">
                  <c:v>5.0454893223500967</c:v>
                </c:pt>
                <c:pt idx="77">
                  <c:v>4.1644913671053851</c:v>
                </c:pt>
                <c:pt idx="78">
                  <c:v>6.4915371770086612</c:v>
                </c:pt>
                <c:pt idx="79">
                  <c:v>4.3447173101557803</c:v>
                </c:pt>
                <c:pt idx="80">
                  <c:v>3.5948958106017384</c:v>
                </c:pt>
                <c:pt idx="81">
                  <c:v>3.4484127736787036</c:v>
                </c:pt>
                <c:pt idx="82">
                  <c:v>4.8441879264960894</c:v>
                </c:pt>
                <c:pt idx="83">
                  <c:v>5.4176202577409125</c:v>
                </c:pt>
                <c:pt idx="84">
                  <c:v>7.6162788171594569</c:v>
                </c:pt>
                <c:pt idx="85">
                  <c:v>8.3042228725213239</c:v>
                </c:pt>
                <c:pt idx="86">
                  <c:v>12.625859328757532</c:v>
                </c:pt>
                <c:pt idx="87">
                  <c:v>16.080089700327303</c:v>
                </c:pt>
                <c:pt idx="88">
                  <c:v>13.140763945546142</c:v>
                </c:pt>
                <c:pt idx="89">
                  <c:v>5.0828619163264053</c:v>
                </c:pt>
                <c:pt idx="90">
                  <c:v>4.9988850966003815</c:v>
                </c:pt>
                <c:pt idx="91">
                  <c:v>6.4004942181090101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BE-4B97-9D12-1392469191C8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  <c:pt idx="91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BE-4B97-9D12-1392469191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A15 -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Data!$W$6:$W$97</c:f>
              <c:numCache>
                <c:formatCode>0.00</c:formatCode>
                <c:ptCount val="92"/>
                <c:pt idx="0">
                  <c:v>7.1946797117342589</c:v>
                </c:pt>
                <c:pt idx="1">
                  <c:v>7.1563117182491229</c:v>
                </c:pt>
                <c:pt idx="2">
                  <c:v>5.9298919524185143</c:v>
                </c:pt>
                <c:pt idx="3">
                  <c:v>4.0887004128519768</c:v>
                </c:pt>
                <c:pt idx="4">
                  <c:v>4.6688542455906257</c:v>
                </c:pt>
                <c:pt idx="5">
                  <c:v>4.1191448440823475</c:v>
                </c:pt>
                <c:pt idx="6">
                  <c:v>3.9515641593700415</c:v>
                </c:pt>
                <c:pt idx="7">
                  <c:v>4.5982010836052432</c:v>
                </c:pt>
                <c:pt idx="8">
                  <c:v>4.8166162866690279</c:v>
                </c:pt>
                <c:pt idx="9">
                  <c:v>4.4375723891123213</c:v>
                </c:pt>
                <c:pt idx="10">
                  <c:v>4.5982719955683171</c:v>
                </c:pt>
                <c:pt idx="11">
                  <c:v>4.9807634086866388</c:v>
                </c:pt>
                <c:pt idx="12">
                  <c:v>4.5988863705957161</c:v>
                </c:pt>
                <c:pt idx="13">
                  <c:v>4.4705443539445957</c:v>
                </c:pt>
                <c:pt idx="14">
                  <c:v>3.5122758130811431</c:v>
                </c:pt>
                <c:pt idx="15">
                  <c:v>4.4595746442018349</c:v>
                </c:pt>
                <c:pt idx="16">
                  <c:v>4.1313832433109408</c:v>
                </c:pt>
                <c:pt idx="17">
                  <c:v>3.8290807988904048</c:v>
                </c:pt>
                <c:pt idx="18">
                  <c:v>3.6342420019872468</c:v>
                </c:pt>
                <c:pt idx="19">
                  <c:v>3.9570609664089211</c:v>
                </c:pt>
                <c:pt idx="20">
                  <c:v>4.238171117035785</c:v>
                </c:pt>
                <c:pt idx="21">
                  <c:v>3.6719160754822346</c:v>
                </c:pt>
                <c:pt idx="22">
                  <c:v>5.0706886438280518</c:v>
                </c:pt>
                <c:pt idx="23">
                  <c:v>4.987897826480701</c:v>
                </c:pt>
                <c:pt idx="24">
                  <c:v>3.4214070319546521</c:v>
                </c:pt>
                <c:pt idx="25">
                  <c:v>3.1382516040979445</c:v>
                </c:pt>
                <c:pt idx="26">
                  <c:v>3.9057694068532451</c:v>
                </c:pt>
                <c:pt idx="27">
                  <c:v>4.6904288015073181</c:v>
                </c:pt>
                <c:pt idx="28">
                  <c:v>0</c:v>
                </c:pt>
                <c:pt idx="29">
                  <c:v>0</c:v>
                </c:pt>
                <c:pt idx="30">
                  <c:v>7.5507207802053635</c:v>
                </c:pt>
                <c:pt idx="31">
                  <c:v>6.7394598549152276</c:v>
                </c:pt>
                <c:pt idx="32">
                  <c:v>5.7161223106593102</c:v>
                </c:pt>
                <c:pt idx="33">
                  <c:v>5.9515329597409874</c:v>
                </c:pt>
                <c:pt idx="34">
                  <c:v>6.4237641975032966</c:v>
                </c:pt>
                <c:pt idx="35">
                  <c:v>7.892288402542289</c:v>
                </c:pt>
                <c:pt idx="36">
                  <c:v>6.2620361494885364</c:v>
                </c:pt>
                <c:pt idx="37">
                  <c:v>6.0689850614909595</c:v>
                </c:pt>
                <c:pt idx="38">
                  <c:v>6.1637679145776945</c:v>
                </c:pt>
                <c:pt idx="39">
                  <c:v>5.9707860899950882</c:v>
                </c:pt>
                <c:pt idx="40">
                  <c:v>6.1473842686897946</c:v>
                </c:pt>
                <c:pt idx="41">
                  <c:v>7.2943559210390623</c:v>
                </c:pt>
                <c:pt idx="42">
                  <c:v>4.308065245123653</c:v>
                </c:pt>
                <c:pt idx="43">
                  <c:v>8.824279729539489</c:v>
                </c:pt>
                <c:pt idx="44">
                  <c:v>6.6655845114469265</c:v>
                </c:pt>
                <c:pt idx="45">
                  <c:v>5.9903074339958673</c:v>
                </c:pt>
                <c:pt idx="46">
                  <c:v>4.74190989672491</c:v>
                </c:pt>
                <c:pt idx="47">
                  <c:v>5.6888040660995136</c:v>
                </c:pt>
                <c:pt idx="48">
                  <c:v>6.4993882239490164</c:v>
                </c:pt>
                <c:pt idx="49">
                  <c:v>6.3622915196437173</c:v>
                </c:pt>
                <c:pt idx="50">
                  <c:v>5.7846865190886811</c:v>
                </c:pt>
                <c:pt idx="51">
                  <c:v>6.1708919325811227</c:v>
                </c:pt>
                <c:pt idx="52">
                  <c:v>6.2323768582119206</c:v>
                </c:pt>
                <c:pt idx="53">
                  <c:v>5.8301383206870092</c:v>
                </c:pt>
                <c:pt idx="54">
                  <c:v>6.1035822814100094</c:v>
                </c:pt>
                <c:pt idx="55">
                  <c:v>5.6037654773738135</c:v>
                </c:pt>
                <c:pt idx="56">
                  <c:v>6.2001754190161238</c:v>
                </c:pt>
                <c:pt idx="57">
                  <c:v>12.560333103645652</c:v>
                </c:pt>
                <c:pt idx="58">
                  <c:v>5.8147247486462357</c:v>
                </c:pt>
                <c:pt idx="59">
                  <c:v>0.98823310923787677</c:v>
                </c:pt>
                <c:pt idx="60">
                  <c:v>0.97549760294980647</c:v>
                </c:pt>
                <c:pt idx="61">
                  <c:v>3.0215992496508863</c:v>
                </c:pt>
                <c:pt idx="62">
                  <c:v>7.3414067556109828</c:v>
                </c:pt>
                <c:pt idx="63">
                  <c:v>4.0193789223098495</c:v>
                </c:pt>
                <c:pt idx="64">
                  <c:v>3.5325086664914154</c:v>
                </c:pt>
                <c:pt idx="65">
                  <c:v>4.4195580158210168</c:v>
                </c:pt>
                <c:pt idx="66">
                  <c:v>5.3815349992795261</c:v>
                </c:pt>
                <c:pt idx="67">
                  <c:v>8.0517537387417661</c:v>
                </c:pt>
                <c:pt idx="68">
                  <c:v>8.0973354376738698</c:v>
                </c:pt>
                <c:pt idx="69">
                  <c:v>7.0707952730170414</c:v>
                </c:pt>
                <c:pt idx="70">
                  <c:v>11.030647961838957</c:v>
                </c:pt>
                <c:pt idx="71">
                  <c:v>10.1532622752393</c:v>
                </c:pt>
                <c:pt idx="72">
                  <c:v>12.613980274698196</c:v>
                </c:pt>
                <c:pt idx="73">
                  <c:v>6.6836579464789301</c:v>
                </c:pt>
                <c:pt idx="74">
                  <c:v>6.9231717951245146</c:v>
                </c:pt>
                <c:pt idx="75">
                  <c:v>6.4061634463071515</c:v>
                </c:pt>
                <c:pt idx="76">
                  <c:v>7.6122785173983347</c:v>
                </c:pt>
                <c:pt idx="77">
                  <c:v>5.7729058652620679</c:v>
                </c:pt>
                <c:pt idx="78">
                  <c:v>7.928018193984717</c:v>
                </c:pt>
                <c:pt idx="79">
                  <c:v>6.7638075247354896</c:v>
                </c:pt>
                <c:pt idx="80">
                  <c:v>4.6225728236560792</c:v>
                </c:pt>
                <c:pt idx="81">
                  <c:v>4.776891416707711</c:v>
                </c:pt>
                <c:pt idx="82">
                  <c:v>10.19373952797479</c:v>
                </c:pt>
                <c:pt idx="83">
                  <c:v>11.746751267825141</c:v>
                </c:pt>
                <c:pt idx="84">
                  <c:v>11.957516443558177</c:v>
                </c:pt>
                <c:pt idx="85">
                  <c:v>8.5920449282930669</c:v>
                </c:pt>
                <c:pt idx="86">
                  <c:v>12.812943335212635</c:v>
                </c:pt>
                <c:pt idx="87">
                  <c:v>15.578969355357312</c:v>
                </c:pt>
                <c:pt idx="88">
                  <c:v>12.992751312371025</c:v>
                </c:pt>
                <c:pt idx="89">
                  <c:v>5.7583077382069732</c:v>
                </c:pt>
                <c:pt idx="90">
                  <c:v>5.6386905873038797</c:v>
                </c:pt>
                <c:pt idx="91">
                  <c:v>6.3462750938012649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C0-4E48-B9B2-C2FA8431AEA5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  <c:pt idx="91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C0-4E48-B9B2-C2FA8431AE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A16 -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Data!$Y$6:$Y$97</c:f>
              <c:numCache>
                <c:formatCode>0.00</c:formatCode>
                <c:ptCount val="92"/>
                <c:pt idx="0">
                  <c:v>2.4923996687809256</c:v>
                </c:pt>
                <c:pt idx="1">
                  <c:v>2.3920676285386331</c:v>
                </c:pt>
                <c:pt idx="2">
                  <c:v>2.3659789999099901</c:v>
                </c:pt>
                <c:pt idx="3">
                  <c:v>2.1447935032015737</c:v>
                </c:pt>
                <c:pt idx="4">
                  <c:v>2.0279908230907302</c:v>
                </c:pt>
                <c:pt idx="5">
                  <c:v>2.4474214422736837</c:v>
                </c:pt>
                <c:pt idx="6">
                  <c:v>2.3880271055557358</c:v>
                </c:pt>
                <c:pt idx="7">
                  <c:v>2.5651892152435729</c:v>
                </c:pt>
                <c:pt idx="8">
                  <c:v>2.5881723083234727</c:v>
                </c:pt>
                <c:pt idx="9">
                  <c:v>2.7801144151965151</c:v>
                </c:pt>
                <c:pt idx="10">
                  <c:v>2.6068141624914847</c:v>
                </c:pt>
                <c:pt idx="11">
                  <c:v>2.5265234344695462</c:v>
                </c:pt>
                <c:pt idx="12">
                  <c:v>2.5475164558972234</c:v>
                </c:pt>
                <c:pt idx="13">
                  <c:v>3.0615301572407279</c:v>
                </c:pt>
                <c:pt idx="14">
                  <c:v>2.6825426279948181</c:v>
                </c:pt>
                <c:pt idx="15">
                  <c:v>3.2430025817283745</c:v>
                </c:pt>
                <c:pt idx="16">
                  <c:v>3.0068208440760684</c:v>
                </c:pt>
                <c:pt idx="17">
                  <c:v>3.0968011420485784</c:v>
                </c:pt>
                <c:pt idx="18">
                  <c:v>2.3847538498491789</c:v>
                </c:pt>
                <c:pt idx="19">
                  <c:v>2.7999439647161317</c:v>
                </c:pt>
                <c:pt idx="20">
                  <c:v>3.0491715971549618</c:v>
                </c:pt>
                <c:pt idx="21">
                  <c:v>2.8416616800409207</c:v>
                </c:pt>
                <c:pt idx="22">
                  <c:v>3.3323799584461744</c:v>
                </c:pt>
                <c:pt idx="23">
                  <c:v>3.2151816479973272</c:v>
                </c:pt>
                <c:pt idx="24">
                  <c:v>2.5473203856498623</c:v>
                </c:pt>
                <c:pt idx="25">
                  <c:v>2.4150351370903933</c:v>
                </c:pt>
                <c:pt idx="26">
                  <c:v>2.4766615138864165</c:v>
                </c:pt>
                <c:pt idx="27">
                  <c:v>2.5795942233326974</c:v>
                </c:pt>
                <c:pt idx="28">
                  <c:v>0</c:v>
                </c:pt>
                <c:pt idx="29">
                  <c:v>0</c:v>
                </c:pt>
                <c:pt idx="30">
                  <c:v>2.366206005140604</c:v>
                </c:pt>
                <c:pt idx="31">
                  <c:v>2.1542098227707447</c:v>
                </c:pt>
                <c:pt idx="32">
                  <c:v>2.8746303286307264</c:v>
                </c:pt>
                <c:pt idx="33">
                  <c:v>2.9714361391894895</c:v>
                </c:pt>
                <c:pt idx="34">
                  <c:v>2.954720549264874</c:v>
                </c:pt>
                <c:pt idx="35">
                  <c:v>2.9110242392449335</c:v>
                </c:pt>
                <c:pt idx="36">
                  <c:v>2.7481848303699556</c:v>
                </c:pt>
                <c:pt idx="37">
                  <c:v>2.840020632376727</c:v>
                </c:pt>
                <c:pt idx="38">
                  <c:v>2.9454476670421506</c:v>
                </c:pt>
                <c:pt idx="39">
                  <c:v>2.9762202383226577</c:v>
                </c:pt>
                <c:pt idx="40">
                  <c:v>2.7570628519657365</c:v>
                </c:pt>
                <c:pt idx="41">
                  <c:v>2.4502451312119651</c:v>
                </c:pt>
                <c:pt idx="42">
                  <c:v>2.4618699741678123</c:v>
                </c:pt>
                <c:pt idx="43">
                  <c:v>3.1041043163731574</c:v>
                </c:pt>
                <c:pt idx="44">
                  <c:v>3.2170206527139511</c:v>
                </c:pt>
                <c:pt idx="45">
                  <c:v>3.1568734843724271</c:v>
                </c:pt>
                <c:pt idx="46">
                  <c:v>3.095503052473715</c:v>
                </c:pt>
                <c:pt idx="47">
                  <c:v>3.2413689164230468</c:v>
                </c:pt>
                <c:pt idx="48">
                  <c:v>3.0651777900928656</c:v>
                </c:pt>
                <c:pt idx="49">
                  <c:v>2.8389780203368833</c:v>
                </c:pt>
                <c:pt idx="50">
                  <c:v>2.7210292032795746</c:v>
                </c:pt>
                <c:pt idx="51">
                  <c:v>2.5307635619024071</c:v>
                </c:pt>
                <c:pt idx="52">
                  <c:v>2.3156501927577602</c:v>
                </c:pt>
                <c:pt idx="53">
                  <c:v>2.2583826848554223</c:v>
                </c:pt>
                <c:pt idx="54">
                  <c:v>2.6466351651201041</c:v>
                </c:pt>
                <c:pt idx="55">
                  <c:v>2.7883683860111796</c:v>
                </c:pt>
                <c:pt idx="56">
                  <c:v>2.8394057386805622</c:v>
                </c:pt>
                <c:pt idx="57">
                  <c:v>4.2543295249574049</c:v>
                </c:pt>
                <c:pt idx="58">
                  <c:v>4.3730481436930182</c:v>
                </c:pt>
                <c:pt idx="59">
                  <c:v>2.6797775610921448</c:v>
                </c:pt>
                <c:pt idx="60">
                  <c:v>2.562152538613879</c:v>
                </c:pt>
                <c:pt idx="61">
                  <c:v>3.9478315587863286</c:v>
                </c:pt>
                <c:pt idx="62">
                  <c:v>4.0101471127319188</c:v>
                </c:pt>
                <c:pt idx="63">
                  <c:v>4.2886442406189005</c:v>
                </c:pt>
                <c:pt idx="64">
                  <c:v>4.3671043283565814</c:v>
                </c:pt>
                <c:pt idx="65">
                  <c:v>4.8672462071533049</c:v>
                </c:pt>
                <c:pt idx="66">
                  <c:v>4.8048498928947918</c:v>
                </c:pt>
                <c:pt idx="67">
                  <c:v>4.9014961758062974</c:v>
                </c:pt>
                <c:pt idx="68">
                  <c:v>3.5836771267408269</c:v>
                </c:pt>
                <c:pt idx="69">
                  <c:v>2.6573540288705169</c:v>
                </c:pt>
                <c:pt idx="70">
                  <c:v>2.9976618927017924</c:v>
                </c:pt>
                <c:pt idx="71">
                  <c:v>2.8199735892354125</c:v>
                </c:pt>
                <c:pt idx="72">
                  <c:v>3.0620303496798815</c:v>
                </c:pt>
                <c:pt idx="73">
                  <c:v>2.8626431570238235</c:v>
                </c:pt>
                <c:pt idx="74">
                  <c:v>3.230044085291802</c:v>
                </c:pt>
                <c:pt idx="75">
                  <c:v>2.8959225467272711</c:v>
                </c:pt>
                <c:pt idx="76">
                  <c:v>3.0065889275307414</c:v>
                </c:pt>
                <c:pt idx="77">
                  <c:v>2.5709133384064544</c:v>
                </c:pt>
                <c:pt idx="78">
                  <c:v>3.1344712898385283</c:v>
                </c:pt>
                <c:pt idx="79">
                  <c:v>2.8753175886668716</c:v>
                </c:pt>
                <c:pt idx="80">
                  <c:v>2.3799041594598895</c:v>
                </c:pt>
                <c:pt idx="81">
                  <c:v>1.6639944524763322</c:v>
                </c:pt>
                <c:pt idx="82">
                  <c:v>1.701276117819394</c:v>
                </c:pt>
                <c:pt idx="83">
                  <c:v>1.8671556595108265</c:v>
                </c:pt>
                <c:pt idx="84">
                  <c:v>1.864164011638263</c:v>
                </c:pt>
                <c:pt idx="85">
                  <c:v>1.8621648385933349</c:v>
                </c:pt>
                <c:pt idx="86">
                  <c:v>1.9891559689190839</c:v>
                </c:pt>
                <c:pt idx="87">
                  <c:v>2.004479313725362</c:v>
                </c:pt>
                <c:pt idx="88">
                  <c:v>1.8662634916678036</c:v>
                </c:pt>
                <c:pt idx="89">
                  <c:v>1.6735424404983734</c:v>
                </c:pt>
                <c:pt idx="90">
                  <c:v>1.2519077742727287</c:v>
                </c:pt>
                <c:pt idx="91">
                  <c:v>1.7303833565536482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C9-46B6-87DE-AE556073EB23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  <c:pt idx="91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C9-46B6-87DE-AE556073EB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A63 -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Data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Data!$AA$6:$AA$97</c:f>
              <c:numCache>
                <c:formatCode>0.00000</c:formatCode>
                <c:ptCount val="92"/>
                <c:pt idx="0">
                  <c:v>7.1715844658541803E-4</c:v>
                </c:pt>
                <c:pt idx="1">
                  <c:v>4.3270698798441112E-4</c:v>
                </c:pt>
                <c:pt idx="2">
                  <c:v>4.7866001818859766E-4</c:v>
                </c:pt>
                <c:pt idx="3">
                  <c:v>2.5609901460188435E-4</c:v>
                </c:pt>
                <c:pt idx="4">
                  <c:v>1.1959649789199905E-3</c:v>
                </c:pt>
                <c:pt idx="5">
                  <c:v>1.1935454902482689E-3</c:v>
                </c:pt>
                <c:pt idx="6">
                  <c:v>1.5924479557526676E-3</c:v>
                </c:pt>
                <c:pt idx="7">
                  <c:v>7.9900014720725497E-4</c:v>
                </c:pt>
                <c:pt idx="8">
                  <c:v>1.7112973321362973E-3</c:v>
                </c:pt>
                <c:pt idx="9">
                  <c:v>1.3155719616046104E-3</c:v>
                </c:pt>
                <c:pt idx="10">
                  <c:v>1.7049882163908668E-3</c:v>
                </c:pt>
                <c:pt idx="11">
                  <c:v>6.6853689601265292E-4</c:v>
                </c:pt>
                <c:pt idx="12">
                  <c:v>7.1595454781057412E-4</c:v>
                </c:pt>
                <c:pt idx="13">
                  <c:v>7.7504568400875483E-4</c:v>
                </c:pt>
                <c:pt idx="14">
                  <c:v>8.5158685223991697E-4</c:v>
                </c:pt>
                <c:pt idx="15">
                  <c:v>1.160672537181987E-3</c:v>
                </c:pt>
                <c:pt idx="16">
                  <c:v>1.0027504678186009E-3</c:v>
                </c:pt>
                <c:pt idx="17">
                  <c:v>1.4575707162448729E-3</c:v>
                </c:pt>
                <c:pt idx="18">
                  <c:v>1.9080071203142254E-3</c:v>
                </c:pt>
                <c:pt idx="19">
                  <c:v>1.3551015622696196E-3</c:v>
                </c:pt>
                <c:pt idx="20">
                  <c:v>3.1196031379788951E-3</c:v>
                </c:pt>
                <c:pt idx="21">
                  <c:v>1.8384976364654798E-3</c:v>
                </c:pt>
                <c:pt idx="22">
                  <c:v>1.6464126500173577E-3</c:v>
                </c:pt>
                <c:pt idx="23">
                  <c:v>1.1062059574754115E-3</c:v>
                </c:pt>
                <c:pt idx="24">
                  <c:v>2.5123264647240154E-3</c:v>
                </c:pt>
                <c:pt idx="25">
                  <c:v>4.5333699021904705E-3</c:v>
                </c:pt>
                <c:pt idx="26">
                  <c:v>1.5633954732507834E-2</c:v>
                </c:pt>
                <c:pt idx="27">
                  <c:v>2.0067813171815503E-2</c:v>
                </c:pt>
                <c:pt idx="28">
                  <c:v>1.5607430052937285E-2</c:v>
                </c:pt>
                <c:pt idx="29">
                  <c:v>1.3853396592518521E-2</c:v>
                </c:pt>
                <c:pt idx="30">
                  <c:v>3.1905733217087409E-2</c:v>
                </c:pt>
                <c:pt idx="31">
                  <c:v>4.2816111015597694E-2</c:v>
                </c:pt>
                <c:pt idx="32">
                  <c:v>5.7184176975639829E-2</c:v>
                </c:pt>
                <c:pt idx="33">
                  <c:v>4.847555446684014E-2</c:v>
                </c:pt>
                <c:pt idx="34">
                  <c:v>5.5872191553780461E-2</c:v>
                </c:pt>
                <c:pt idx="35">
                  <c:v>3.797104394808077E-2</c:v>
                </c:pt>
                <c:pt idx="36">
                  <c:v>5.5233601197729916E-2</c:v>
                </c:pt>
                <c:pt idx="37">
                  <c:v>7.0808828179036568E-2</c:v>
                </c:pt>
                <c:pt idx="38">
                  <c:v>8.6756385509720826E-2</c:v>
                </c:pt>
                <c:pt idx="39">
                  <c:v>0.1081432516827245</c:v>
                </c:pt>
                <c:pt idx="40">
                  <c:v>8.5618947646797575E-2</c:v>
                </c:pt>
                <c:pt idx="41">
                  <c:v>8.1899462283854502E-2</c:v>
                </c:pt>
                <c:pt idx="42">
                  <c:v>5.5718250226808541E-2</c:v>
                </c:pt>
                <c:pt idx="43">
                  <c:v>3.8629607358682448E-2</c:v>
                </c:pt>
                <c:pt idx="44">
                  <c:v>3.15164699344972E-2</c:v>
                </c:pt>
                <c:pt idx="45">
                  <c:v>3.8907719569865357E-2</c:v>
                </c:pt>
                <c:pt idx="46">
                  <c:v>4.4881274854208841E-2</c:v>
                </c:pt>
                <c:pt idx="47">
                  <c:v>3.4015134314021943E-2</c:v>
                </c:pt>
                <c:pt idx="48">
                  <c:v>1.010157147154964E-2</c:v>
                </c:pt>
                <c:pt idx="49">
                  <c:v>9.435139844930775E-3</c:v>
                </c:pt>
                <c:pt idx="50">
                  <c:v>8.3196946833982294E-3</c:v>
                </c:pt>
                <c:pt idx="51">
                  <c:v>1.3438760859432953E-2</c:v>
                </c:pt>
                <c:pt idx="52">
                  <c:v>1.6670703169315564E-3</c:v>
                </c:pt>
                <c:pt idx="53">
                  <c:v>8.2771847307179167E-2</c:v>
                </c:pt>
                <c:pt idx="54">
                  <c:v>8.0776585658383099E-3</c:v>
                </c:pt>
                <c:pt idx="55">
                  <c:v>1.7293314824247885E-3</c:v>
                </c:pt>
                <c:pt idx="56">
                  <c:v>4.3345663975921233E-4</c:v>
                </c:pt>
                <c:pt idx="57">
                  <c:v>2.4442222649971803E-3</c:v>
                </c:pt>
                <c:pt idx="58">
                  <c:v>1.7174251520829603E-2</c:v>
                </c:pt>
                <c:pt idx="59">
                  <c:v>7.6416171150270412E-2</c:v>
                </c:pt>
                <c:pt idx="60">
                  <c:v>7.9182183335396256E-2</c:v>
                </c:pt>
                <c:pt idx="61">
                  <c:v>4.7100784353553131E-2</c:v>
                </c:pt>
                <c:pt idx="62">
                  <c:v>5.5040799024540753E-2</c:v>
                </c:pt>
                <c:pt idx="63">
                  <c:v>1.3909036767563065E-2</c:v>
                </c:pt>
                <c:pt idx="64">
                  <c:v>3.6548667347944964E-2</c:v>
                </c:pt>
                <c:pt idx="65">
                  <c:v>1.3246601607738495E-2</c:v>
                </c:pt>
                <c:pt idx="66">
                  <c:v>2.852806337597285E-3</c:v>
                </c:pt>
                <c:pt idx="67">
                  <c:v>3.8911641180497639E-3</c:v>
                </c:pt>
                <c:pt idx="68">
                  <c:v>1.8729053860991555E-2</c:v>
                </c:pt>
                <c:pt idx="69">
                  <c:v>4.2040786886053554E-2</c:v>
                </c:pt>
                <c:pt idx="70">
                  <c:v>2.3662491602806437E-2</c:v>
                </c:pt>
                <c:pt idx="71">
                  <c:v>3.4827616254156354E-2</c:v>
                </c:pt>
                <c:pt idx="72">
                  <c:v>8.5730533536643172E-2</c:v>
                </c:pt>
                <c:pt idx="73">
                  <c:v>6.4588845008765702E-2</c:v>
                </c:pt>
                <c:pt idx="74">
                  <c:v>5.1777772773482951E-2</c:v>
                </c:pt>
                <c:pt idx="75">
                  <c:v>6.1748280812775294E-2</c:v>
                </c:pt>
                <c:pt idx="76">
                  <c:v>5.4828421702378442E-2</c:v>
                </c:pt>
                <c:pt idx="77">
                  <c:v>1.362320764448146E-2</c:v>
                </c:pt>
                <c:pt idx="78">
                  <c:v>2.9160390340192119E-2</c:v>
                </c:pt>
                <c:pt idx="79">
                  <c:v>8.8666440371222696E-4</c:v>
                </c:pt>
                <c:pt idx="80">
                  <c:v>2.0510362765369442E-2</c:v>
                </c:pt>
                <c:pt idx="81">
                  <c:v>3.4187884269838071E-3</c:v>
                </c:pt>
                <c:pt idx="82">
                  <c:v>2.3321041428937166E-3</c:v>
                </c:pt>
                <c:pt idx="83">
                  <c:v>1.7665305482705698E-2</c:v>
                </c:pt>
                <c:pt idx="84">
                  <c:v>1.7689188093990494E-2</c:v>
                </c:pt>
                <c:pt idx="85">
                  <c:v>3.3681492701842981E-3</c:v>
                </c:pt>
                <c:pt idx="86">
                  <c:v>3.6447233763403125E-3</c:v>
                </c:pt>
                <c:pt idx="87">
                  <c:v>5.3404484296827925E-2</c:v>
                </c:pt>
                <c:pt idx="88">
                  <c:v>0.18927456293172787</c:v>
                </c:pt>
                <c:pt idx="89">
                  <c:v>0.25196217461514281</c:v>
                </c:pt>
                <c:pt idx="90">
                  <c:v>0.23200226998932019</c:v>
                </c:pt>
                <c:pt idx="91">
                  <c:v>0.23460523744315365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D9-4177-8F21-D62BEF4C8230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Data!$AE$6:$AE$97</c:f>
              <c:numCache>
                <c:formatCode>General</c:formatCode>
                <c:ptCount val="9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15</c:v>
                </c:pt>
                <c:pt idx="28">
                  <c:v>15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15</c:v>
                </c:pt>
                <c:pt idx="33">
                  <c:v>15</c:v>
                </c:pt>
                <c:pt idx="34">
                  <c:v>15</c:v>
                </c:pt>
                <c:pt idx="35">
                  <c:v>15</c:v>
                </c:pt>
                <c:pt idx="36">
                  <c:v>15</c:v>
                </c:pt>
                <c:pt idx="37">
                  <c:v>15</c:v>
                </c:pt>
                <c:pt idx="38">
                  <c:v>15</c:v>
                </c:pt>
                <c:pt idx="39">
                  <c:v>15</c:v>
                </c:pt>
                <c:pt idx="40">
                  <c:v>15</c:v>
                </c:pt>
                <c:pt idx="41">
                  <c:v>15</c:v>
                </c:pt>
                <c:pt idx="42">
                  <c:v>15</c:v>
                </c:pt>
                <c:pt idx="43">
                  <c:v>15</c:v>
                </c:pt>
                <c:pt idx="44">
                  <c:v>15</c:v>
                </c:pt>
                <c:pt idx="45">
                  <c:v>15</c:v>
                </c:pt>
                <c:pt idx="46">
                  <c:v>15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</c:v>
                </c:pt>
                <c:pt idx="51">
                  <c:v>15</c:v>
                </c:pt>
                <c:pt idx="52">
                  <c:v>15</c:v>
                </c:pt>
                <c:pt idx="53">
                  <c:v>15</c:v>
                </c:pt>
                <c:pt idx="54">
                  <c:v>15</c:v>
                </c:pt>
                <c:pt idx="55">
                  <c:v>15</c:v>
                </c:pt>
                <c:pt idx="56">
                  <c:v>15</c:v>
                </c:pt>
                <c:pt idx="57">
                  <c:v>15</c:v>
                </c:pt>
                <c:pt idx="58">
                  <c:v>15</c:v>
                </c:pt>
                <c:pt idx="59">
                  <c:v>15</c:v>
                </c:pt>
                <c:pt idx="60">
                  <c:v>15</c:v>
                </c:pt>
                <c:pt idx="61">
                  <c:v>15</c:v>
                </c:pt>
                <c:pt idx="62">
                  <c:v>15</c:v>
                </c:pt>
                <c:pt idx="63">
                  <c:v>15</c:v>
                </c:pt>
                <c:pt idx="64">
                  <c:v>15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15</c:v>
                </c:pt>
                <c:pt idx="82">
                  <c:v>15</c:v>
                </c:pt>
                <c:pt idx="83">
                  <c:v>15</c:v>
                </c:pt>
                <c:pt idx="84">
                  <c:v>15</c:v>
                </c:pt>
                <c:pt idx="85">
                  <c:v>15</c:v>
                </c:pt>
                <c:pt idx="86">
                  <c:v>15</c:v>
                </c:pt>
                <c:pt idx="87">
                  <c:v>15</c:v>
                </c:pt>
                <c:pt idx="88">
                  <c:v>15</c:v>
                </c:pt>
                <c:pt idx="89">
                  <c:v>15</c:v>
                </c:pt>
                <c:pt idx="90">
                  <c:v>15</c:v>
                </c:pt>
                <c:pt idx="91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D9-4177-8F21-D62BEF4C82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ax val="1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A55 - obscuration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strRef>
              <c:f>Data!$AH$5</c:f>
              <c:strCache>
                <c:ptCount val="1"/>
                <c:pt idx="0">
                  <c:v>Measured</c:v>
                </c:pt>
              </c:strCache>
            </c:strRef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Data!$AG$6:$AG$18</c:f>
              <c:numCache>
                <c:formatCode>[$-F800]dddd\,\ mmmm\ dd\,\ yyyy</c:formatCode>
                <c:ptCount val="13"/>
                <c:pt idx="0">
                  <c:v>44835</c:v>
                </c:pt>
                <c:pt idx="1">
                  <c:v>44842</c:v>
                </c:pt>
                <c:pt idx="2">
                  <c:v>44849</c:v>
                </c:pt>
                <c:pt idx="3">
                  <c:v>44856</c:v>
                </c:pt>
                <c:pt idx="4">
                  <c:v>44863</c:v>
                </c:pt>
                <c:pt idx="5">
                  <c:v>44870</c:v>
                </c:pt>
                <c:pt idx="6">
                  <c:v>44877</c:v>
                </c:pt>
                <c:pt idx="7">
                  <c:v>44884</c:v>
                </c:pt>
                <c:pt idx="8">
                  <c:v>44891</c:v>
                </c:pt>
                <c:pt idx="9">
                  <c:v>44898</c:v>
                </c:pt>
                <c:pt idx="10">
                  <c:v>44905</c:v>
                </c:pt>
                <c:pt idx="11">
                  <c:v>44912</c:v>
                </c:pt>
                <c:pt idx="12">
                  <c:v>44919</c:v>
                </c:pt>
              </c:numCache>
            </c:numRef>
          </c:cat>
          <c:val>
            <c:numRef>
              <c:f>Data!$AH$6:$AH$18</c:f>
              <c:numCache>
                <c:formatCode>0.00</c:formatCode>
                <c:ptCount val="13"/>
                <c:pt idx="0">
                  <c:v>22.673774287719834</c:v>
                </c:pt>
                <c:pt idx="1">
                  <c:v>21.849874878661996</c:v>
                </c:pt>
                <c:pt idx="2">
                  <c:v>28.833351771750607</c:v>
                </c:pt>
                <c:pt idx="3">
                  <c:v>36.449001832874004</c:v>
                </c:pt>
                <c:pt idx="4">
                  <c:v>21.20214504331469</c:v>
                </c:pt>
                <c:pt idx="5">
                  <c:v>22.476356976028729</c:v>
                </c:pt>
                <c:pt idx="6">
                  <c:v>21.841840766770655</c:v>
                </c:pt>
                <c:pt idx="7">
                  <c:v>23.114890750194224</c:v>
                </c:pt>
                <c:pt idx="8">
                  <c:v>23.161864546413828</c:v>
                </c:pt>
                <c:pt idx="9">
                  <c:v>33.127770937298997</c:v>
                </c:pt>
                <c:pt idx="10">
                  <c:v>24.155731499654273</c:v>
                </c:pt>
                <c:pt idx="11">
                  <c:v>31.07822496677392</c:v>
                </c:pt>
                <c:pt idx="12">
                  <c:v>29.5985086886243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FE-4A45-83B4-ED811C94DE1B}"/>
            </c:ext>
          </c:extLst>
        </c:ser>
        <c:ser>
          <c:idx val="1"/>
          <c:order val="1"/>
          <c:tx>
            <c:strRef>
              <c:f>Data!$AJ$5</c:f>
              <c:strCache>
                <c:ptCount val="1"/>
                <c:pt idx="0">
                  <c:v>Limit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Data!$AG$6:$AG$18</c:f>
              <c:numCache>
                <c:formatCode>[$-F800]dddd\,\ mmmm\ dd\,\ yyyy</c:formatCode>
                <c:ptCount val="13"/>
                <c:pt idx="0">
                  <c:v>44835</c:v>
                </c:pt>
                <c:pt idx="1">
                  <c:v>44842</c:v>
                </c:pt>
                <c:pt idx="2">
                  <c:v>44849</c:v>
                </c:pt>
                <c:pt idx="3">
                  <c:v>44856</c:v>
                </c:pt>
                <c:pt idx="4">
                  <c:v>44863</c:v>
                </c:pt>
                <c:pt idx="5">
                  <c:v>44870</c:v>
                </c:pt>
                <c:pt idx="6">
                  <c:v>44877</c:v>
                </c:pt>
                <c:pt idx="7">
                  <c:v>44884</c:v>
                </c:pt>
                <c:pt idx="8">
                  <c:v>44891</c:v>
                </c:pt>
                <c:pt idx="9">
                  <c:v>44898</c:v>
                </c:pt>
                <c:pt idx="10">
                  <c:v>44905</c:v>
                </c:pt>
                <c:pt idx="11">
                  <c:v>44912</c:v>
                </c:pt>
                <c:pt idx="12">
                  <c:v>44919</c:v>
                </c:pt>
              </c:numCache>
            </c:numRef>
          </c:cat>
          <c:val>
            <c:numRef>
              <c:f>Data!$AJ$6:$AJ$18</c:f>
              <c:numCache>
                <c:formatCode>0</c:formatCode>
                <c:ptCount val="13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  <c:pt idx="12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FE-4A45-83B4-ED811C94DE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98705620732119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A1 - SO2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Data!$E$6:$E$95</c:f>
              <c:numCache>
                <c:formatCode>0.00</c:formatCode>
                <c:ptCount val="90"/>
                <c:pt idx="0">
                  <c:v>522.04371645084598</c:v>
                </c:pt>
                <c:pt idx="1">
                  <c:v>480.6889963586695</c:v>
                </c:pt>
                <c:pt idx="2">
                  <c:v>522.32533082778616</c:v>
                </c:pt>
                <c:pt idx="3">
                  <c:v>250.02169815820201</c:v>
                </c:pt>
                <c:pt idx="4">
                  <c:v>483.71108057225598</c:v>
                </c:pt>
                <c:pt idx="5">
                  <c:v>474.17961528039433</c:v>
                </c:pt>
                <c:pt idx="6">
                  <c:v>421.60742631174315</c:v>
                </c:pt>
                <c:pt idx="7">
                  <c:v>368.88842487319249</c:v>
                </c:pt>
                <c:pt idx="8">
                  <c:v>391.27129950444078</c:v>
                </c:pt>
                <c:pt idx="9">
                  <c:v>360.68364467710256</c:v>
                </c:pt>
                <c:pt idx="10">
                  <c:v>451.00781741056454</c:v>
                </c:pt>
                <c:pt idx="11">
                  <c:v>437.98396301984332</c:v>
                </c:pt>
                <c:pt idx="12">
                  <c:v>494.49147185772165</c:v>
                </c:pt>
                <c:pt idx="13">
                  <c:v>459.22071004251103</c:v>
                </c:pt>
                <c:pt idx="14">
                  <c:v>421.55908541763449</c:v>
                </c:pt>
                <c:pt idx="15">
                  <c:v>445.92395045386212</c:v>
                </c:pt>
                <c:pt idx="16">
                  <c:v>237.94875926304121</c:v>
                </c:pt>
                <c:pt idx="17">
                  <c:v>178.38054669826579</c:v>
                </c:pt>
                <c:pt idx="18">
                  <c:v>349.70097030885699</c:v>
                </c:pt>
                <c:pt idx="19">
                  <c:v>440.1112554151677</c:v>
                </c:pt>
                <c:pt idx="20">
                  <c:v>428.09114455616196</c:v>
                </c:pt>
                <c:pt idx="21">
                  <c:v>409.89482574073907</c:v>
                </c:pt>
                <c:pt idx="22">
                  <c:v>421.89014844955921</c:v>
                </c:pt>
                <c:pt idx="23">
                  <c:v>308.5595005785446</c:v>
                </c:pt>
                <c:pt idx="24">
                  <c:v>348.30687257056582</c:v>
                </c:pt>
                <c:pt idx="25">
                  <c:v>407.7446795262332</c:v>
                </c:pt>
                <c:pt idx="26">
                  <c:v>426.29187777865206</c:v>
                </c:pt>
                <c:pt idx="27">
                  <c:v>302.28387808480119</c:v>
                </c:pt>
                <c:pt idx="28">
                  <c:v>375.95952574892573</c:v>
                </c:pt>
                <c:pt idx="29">
                  <c:v>340.38056082643573</c:v>
                </c:pt>
                <c:pt idx="30">
                  <c:v>298.30196950143761</c:v>
                </c:pt>
                <c:pt idx="31">
                  <c:v>90.335764614183105</c:v>
                </c:pt>
                <c:pt idx="32">
                  <c:v>27.450622846635419</c:v>
                </c:pt>
                <c:pt idx="33">
                  <c:v>29.231625275525683</c:v>
                </c:pt>
                <c:pt idx="34">
                  <c:v>65.738647952728925</c:v>
                </c:pt>
                <c:pt idx="35">
                  <c:v>331.72453939939891</c:v>
                </c:pt>
                <c:pt idx="36">
                  <c:v>367.64674677152487</c:v>
                </c:pt>
                <c:pt idx="37">
                  <c:v>362.43670744902983</c:v>
                </c:pt>
                <c:pt idx="38">
                  <c:v>341.43567810075268</c:v>
                </c:pt>
                <c:pt idx="39">
                  <c:v>302.84509214187324</c:v>
                </c:pt>
                <c:pt idx="40">
                  <c:v>299.23383168786967</c:v>
                </c:pt>
                <c:pt idx="41">
                  <c:v>296.81357059630545</c:v>
                </c:pt>
                <c:pt idx="42">
                  <c:v>373.70244674993444</c:v>
                </c:pt>
                <c:pt idx="43">
                  <c:v>457.73045642840401</c:v>
                </c:pt>
                <c:pt idx="44">
                  <c:v>442.63372617074316</c:v>
                </c:pt>
                <c:pt idx="45">
                  <c:v>329.92092198240806</c:v>
                </c:pt>
                <c:pt idx="46">
                  <c:v>174.08041217540497</c:v>
                </c:pt>
                <c:pt idx="47">
                  <c:v>323.78978235085754</c:v>
                </c:pt>
                <c:pt idx="48">
                  <c:v>345.13592324905886</c:v>
                </c:pt>
                <c:pt idx="49">
                  <c:v>332.60054634617933</c:v>
                </c:pt>
                <c:pt idx="50">
                  <c:v>375.84085321523145</c:v>
                </c:pt>
                <c:pt idx="51">
                  <c:v>345.4243283829735</c:v>
                </c:pt>
                <c:pt idx="52">
                  <c:v>443.23219214522385</c:v>
                </c:pt>
                <c:pt idx="53">
                  <c:v>503.6502931289557</c:v>
                </c:pt>
                <c:pt idx="54">
                  <c:v>460.32391267311874</c:v>
                </c:pt>
                <c:pt idx="55">
                  <c:v>442.35684445105778</c:v>
                </c:pt>
                <c:pt idx="56">
                  <c:v>499.69213131633319</c:v>
                </c:pt>
                <c:pt idx="57">
                  <c:v>576.46151478378101</c:v>
                </c:pt>
                <c:pt idx="58">
                  <c:v>453.86801104244103</c:v>
                </c:pt>
                <c:pt idx="59">
                  <c:v>351.54236513776328</c:v>
                </c:pt>
                <c:pt idx="60">
                  <c:v>423.06047946795712</c:v>
                </c:pt>
                <c:pt idx="61">
                  <c:v>429.48797339683944</c:v>
                </c:pt>
                <c:pt idx="62">
                  <c:v>496.18783977881037</c:v>
                </c:pt>
                <c:pt idx="63">
                  <c:v>413.56467317688686</c:v>
                </c:pt>
                <c:pt idx="64">
                  <c:v>453.39394215695734</c:v>
                </c:pt>
                <c:pt idx="65">
                  <c:v>497.37106875279972</c:v>
                </c:pt>
                <c:pt idx="66">
                  <c:v>459.93954519484686</c:v>
                </c:pt>
                <c:pt idx="67">
                  <c:v>100.61072565096745</c:v>
                </c:pt>
                <c:pt idx="68">
                  <c:v>268.7672061199566</c:v>
                </c:pt>
                <c:pt idx="69">
                  <c:v>422.18846473681208</c:v>
                </c:pt>
                <c:pt idx="70">
                  <c:v>544.67428997664683</c:v>
                </c:pt>
                <c:pt idx="71">
                  <c:v>497.77826578454079</c:v>
                </c:pt>
                <c:pt idx="72">
                  <c:v>438.25531440621188</c:v>
                </c:pt>
                <c:pt idx="73">
                  <c:v>475.25486683339716</c:v>
                </c:pt>
                <c:pt idx="74">
                  <c:v>144.27180342336152</c:v>
                </c:pt>
                <c:pt idx="75">
                  <c:v>326.23001683261657</c:v>
                </c:pt>
                <c:pt idx="76">
                  <c:v>209.35470857976091</c:v>
                </c:pt>
                <c:pt idx="77">
                  <c:v>196.48339486815959</c:v>
                </c:pt>
                <c:pt idx="78">
                  <c:v>189.51966822524872</c:v>
                </c:pt>
                <c:pt idx="79">
                  <c:v>131.99895871350051</c:v>
                </c:pt>
                <c:pt idx="80">
                  <c:v>41.859474843463154</c:v>
                </c:pt>
                <c:pt idx="81">
                  <c:v>43.853685256355149</c:v>
                </c:pt>
                <c:pt idx="82">
                  <c:v>41.325116607353017</c:v>
                </c:pt>
                <c:pt idx="83">
                  <c:v>62.09011764517868</c:v>
                </c:pt>
                <c:pt idx="84">
                  <c:v>171.55941994780454</c:v>
                </c:pt>
                <c:pt idx="85">
                  <c:v>150.4450579492763</c:v>
                </c:pt>
                <c:pt idx="86">
                  <c:v>127.15579405551354</c:v>
                </c:pt>
                <c:pt idx="87">
                  <c:v>63.2067324821423</c:v>
                </c:pt>
                <c:pt idx="88">
                  <c:v>173.15704656300557</c:v>
                </c:pt>
                <c:pt idx="89">
                  <c:v>480.3781404437949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2D-45FC-A1A0-B96333E9EAAE}"/>
            </c:ext>
          </c:extLst>
        </c:ser>
        <c:ser>
          <c:idx val="1"/>
          <c:order val="1"/>
          <c:tx>
            <c:v>Limit</c:v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Data!$AF$6:$AF$95</c:f>
              <c:numCache>
                <c:formatCode>General</c:formatCode>
                <c:ptCount val="90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  <c:pt idx="31">
                  <c:v>500</c:v>
                </c:pt>
                <c:pt idx="32">
                  <c:v>500</c:v>
                </c:pt>
                <c:pt idx="33">
                  <c:v>500</c:v>
                </c:pt>
                <c:pt idx="34">
                  <c:v>500</c:v>
                </c:pt>
                <c:pt idx="35">
                  <c:v>500</c:v>
                </c:pt>
                <c:pt idx="36">
                  <c:v>500</c:v>
                </c:pt>
                <c:pt idx="37">
                  <c:v>500</c:v>
                </c:pt>
                <c:pt idx="38">
                  <c:v>500</c:v>
                </c:pt>
                <c:pt idx="39">
                  <c:v>500</c:v>
                </c:pt>
                <c:pt idx="40">
                  <c:v>500</c:v>
                </c:pt>
                <c:pt idx="41">
                  <c:v>500</c:v>
                </c:pt>
                <c:pt idx="42">
                  <c:v>500</c:v>
                </c:pt>
                <c:pt idx="43">
                  <c:v>500</c:v>
                </c:pt>
                <c:pt idx="44">
                  <c:v>500</c:v>
                </c:pt>
                <c:pt idx="45">
                  <c:v>500</c:v>
                </c:pt>
                <c:pt idx="46">
                  <c:v>500</c:v>
                </c:pt>
                <c:pt idx="47">
                  <c:v>500</c:v>
                </c:pt>
                <c:pt idx="48">
                  <c:v>500</c:v>
                </c:pt>
                <c:pt idx="49">
                  <c:v>500</c:v>
                </c:pt>
                <c:pt idx="50">
                  <c:v>500</c:v>
                </c:pt>
                <c:pt idx="51">
                  <c:v>500</c:v>
                </c:pt>
                <c:pt idx="52">
                  <c:v>500</c:v>
                </c:pt>
                <c:pt idx="53">
                  <c:v>500</c:v>
                </c:pt>
                <c:pt idx="54">
                  <c:v>500</c:v>
                </c:pt>
                <c:pt idx="55">
                  <c:v>500</c:v>
                </c:pt>
                <c:pt idx="56">
                  <c:v>500</c:v>
                </c:pt>
                <c:pt idx="57">
                  <c:v>500</c:v>
                </c:pt>
                <c:pt idx="58">
                  <c:v>500</c:v>
                </c:pt>
                <c:pt idx="59">
                  <c:v>500</c:v>
                </c:pt>
                <c:pt idx="60">
                  <c:v>500</c:v>
                </c:pt>
                <c:pt idx="61">
                  <c:v>500</c:v>
                </c:pt>
                <c:pt idx="62">
                  <c:v>500</c:v>
                </c:pt>
                <c:pt idx="63">
                  <c:v>500</c:v>
                </c:pt>
                <c:pt idx="64">
                  <c:v>500</c:v>
                </c:pt>
                <c:pt idx="65">
                  <c:v>500</c:v>
                </c:pt>
                <c:pt idx="66">
                  <c:v>500</c:v>
                </c:pt>
                <c:pt idx="67">
                  <c:v>500</c:v>
                </c:pt>
                <c:pt idx="68">
                  <c:v>500</c:v>
                </c:pt>
                <c:pt idx="69">
                  <c:v>500</c:v>
                </c:pt>
                <c:pt idx="70">
                  <c:v>500</c:v>
                </c:pt>
                <c:pt idx="71">
                  <c:v>500</c:v>
                </c:pt>
                <c:pt idx="72">
                  <c:v>500</c:v>
                </c:pt>
                <c:pt idx="73">
                  <c:v>500</c:v>
                </c:pt>
                <c:pt idx="74">
                  <c:v>500</c:v>
                </c:pt>
                <c:pt idx="75">
                  <c:v>500</c:v>
                </c:pt>
                <c:pt idx="76">
                  <c:v>500</c:v>
                </c:pt>
                <c:pt idx="77">
                  <c:v>500</c:v>
                </c:pt>
                <c:pt idx="78">
                  <c:v>500</c:v>
                </c:pt>
                <c:pt idx="79">
                  <c:v>500</c:v>
                </c:pt>
                <c:pt idx="80">
                  <c:v>500</c:v>
                </c:pt>
                <c:pt idx="81">
                  <c:v>500</c:v>
                </c:pt>
                <c:pt idx="82">
                  <c:v>500</c:v>
                </c:pt>
                <c:pt idx="83">
                  <c:v>500</c:v>
                </c:pt>
                <c:pt idx="84">
                  <c:v>500</c:v>
                </c:pt>
                <c:pt idx="85">
                  <c:v>500</c:v>
                </c:pt>
                <c:pt idx="86">
                  <c:v>500</c:v>
                </c:pt>
                <c:pt idx="87">
                  <c:v>500</c:v>
                </c:pt>
                <c:pt idx="88">
                  <c:v>500</c:v>
                </c:pt>
                <c:pt idx="89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2D-45FC-A1A0-B96333E9EA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5332596540519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A1 - NOX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Data!$G$6:$G$95</c:f>
              <c:numCache>
                <c:formatCode>0.00</c:formatCode>
                <c:ptCount val="90"/>
                <c:pt idx="0">
                  <c:v>191.83200383377647</c:v>
                </c:pt>
                <c:pt idx="1">
                  <c:v>181.891468386344</c:v>
                </c:pt>
                <c:pt idx="2">
                  <c:v>178.68812207139629</c:v>
                </c:pt>
                <c:pt idx="3">
                  <c:v>95.204877895702154</c:v>
                </c:pt>
                <c:pt idx="4">
                  <c:v>185.02956689139538</c:v>
                </c:pt>
                <c:pt idx="5">
                  <c:v>188.55629983427801</c:v>
                </c:pt>
                <c:pt idx="6">
                  <c:v>190.84911753072106</c:v>
                </c:pt>
                <c:pt idx="7">
                  <c:v>175.66057463007175</c:v>
                </c:pt>
                <c:pt idx="8">
                  <c:v>203.18764240206568</c:v>
                </c:pt>
                <c:pt idx="9">
                  <c:v>169.81381468934657</c:v>
                </c:pt>
                <c:pt idx="10">
                  <c:v>169.19503566540899</c:v>
                </c:pt>
                <c:pt idx="11">
                  <c:v>147.09617324289204</c:v>
                </c:pt>
                <c:pt idx="12">
                  <c:v>163.983806560191</c:v>
                </c:pt>
                <c:pt idx="13">
                  <c:v>174.25839687526693</c:v>
                </c:pt>
                <c:pt idx="14">
                  <c:v>158.28272103864197</c:v>
                </c:pt>
                <c:pt idx="15">
                  <c:v>149.99630937127895</c:v>
                </c:pt>
                <c:pt idx="16">
                  <c:v>77.421509277773069</c:v>
                </c:pt>
                <c:pt idx="17">
                  <c:v>68.552741806702585</c:v>
                </c:pt>
                <c:pt idx="18">
                  <c:v>125.06353379840206</c:v>
                </c:pt>
                <c:pt idx="19">
                  <c:v>168.28710763350674</c:v>
                </c:pt>
                <c:pt idx="20">
                  <c:v>178.35511113454893</c:v>
                </c:pt>
                <c:pt idx="21">
                  <c:v>137.06037738359612</c:v>
                </c:pt>
                <c:pt idx="22">
                  <c:v>156.72084518734843</c:v>
                </c:pt>
                <c:pt idx="23">
                  <c:v>152.87868291855014</c:v>
                </c:pt>
                <c:pt idx="24">
                  <c:v>147.98644089690941</c:v>
                </c:pt>
                <c:pt idx="25">
                  <c:v>146.30743040452958</c:v>
                </c:pt>
                <c:pt idx="26">
                  <c:v>148.01184890882845</c:v>
                </c:pt>
                <c:pt idx="27">
                  <c:v>135.81768461439967</c:v>
                </c:pt>
                <c:pt idx="28">
                  <c:v>159.83684212028172</c:v>
                </c:pt>
                <c:pt idx="29">
                  <c:v>142.66396529276517</c:v>
                </c:pt>
                <c:pt idx="30">
                  <c:v>159.88305777995501</c:v>
                </c:pt>
                <c:pt idx="31">
                  <c:v>27.75456526048551</c:v>
                </c:pt>
                <c:pt idx="32">
                  <c:v>2.9529821280818309</c:v>
                </c:pt>
                <c:pt idx="33">
                  <c:v>3.1708125087977574</c:v>
                </c:pt>
                <c:pt idx="34">
                  <c:v>33.546839958259874</c:v>
                </c:pt>
                <c:pt idx="35">
                  <c:v>177.08130082212779</c:v>
                </c:pt>
                <c:pt idx="36">
                  <c:v>156.13330319891034</c:v>
                </c:pt>
                <c:pt idx="37">
                  <c:v>165.07613061839442</c:v>
                </c:pt>
                <c:pt idx="38">
                  <c:v>155.8457576596482</c:v>
                </c:pt>
                <c:pt idx="39">
                  <c:v>167.18398677322719</c:v>
                </c:pt>
                <c:pt idx="40">
                  <c:v>163.13586489623236</c:v>
                </c:pt>
                <c:pt idx="41">
                  <c:v>157.78499882905214</c:v>
                </c:pt>
                <c:pt idx="42">
                  <c:v>182.34340983282985</c:v>
                </c:pt>
                <c:pt idx="43">
                  <c:v>155.39835971738367</c:v>
                </c:pt>
                <c:pt idx="44">
                  <c:v>177.51847008956736</c:v>
                </c:pt>
                <c:pt idx="45">
                  <c:v>171.57907348178034</c:v>
                </c:pt>
                <c:pt idx="46">
                  <c:v>87.52879428393554</c:v>
                </c:pt>
                <c:pt idx="47">
                  <c:v>143.48896821585265</c:v>
                </c:pt>
                <c:pt idx="48">
                  <c:v>125.55010388129786</c:v>
                </c:pt>
                <c:pt idx="49">
                  <c:v>128.55709768623535</c:v>
                </c:pt>
                <c:pt idx="50">
                  <c:v>161.45111242820585</c:v>
                </c:pt>
                <c:pt idx="51">
                  <c:v>122.05582164043162</c:v>
                </c:pt>
                <c:pt idx="52">
                  <c:v>165.71511902927202</c:v>
                </c:pt>
                <c:pt idx="53">
                  <c:v>146.43817216774008</c:v>
                </c:pt>
                <c:pt idx="54">
                  <c:v>124.10118283592031</c:v>
                </c:pt>
                <c:pt idx="55">
                  <c:v>123.82981687312179</c:v>
                </c:pt>
                <c:pt idx="56">
                  <c:v>136.18182874502799</c:v>
                </c:pt>
                <c:pt idx="57">
                  <c:v>161.60248788810316</c:v>
                </c:pt>
                <c:pt idx="58">
                  <c:v>162.5584558385257</c:v>
                </c:pt>
                <c:pt idx="59">
                  <c:v>133.47955141686134</c:v>
                </c:pt>
                <c:pt idx="60">
                  <c:v>137.55533253627326</c:v>
                </c:pt>
                <c:pt idx="61">
                  <c:v>113.98487727902395</c:v>
                </c:pt>
                <c:pt idx="62">
                  <c:v>144.52410814550558</c:v>
                </c:pt>
                <c:pt idx="63">
                  <c:v>117.08929316475388</c:v>
                </c:pt>
                <c:pt idx="64">
                  <c:v>140.13602698144044</c:v>
                </c:pt>
                <c:pt idx="65">
                  <c:v>153.511245558338</c:v>
                </c:pt>
                <c:pt idx="66">
                  <c:v>152.13183226257402</c:v>
                </c:pt>
                <c:pt idx="67">
                  <c:v>24.535084061592563</c:v>
                </c:pt>
                <c:pt idx="68">
                  <c:v>99.535528718013254</c:v>
                </c:pt>
                <c:pt idx="69">
                  <c:v>127.764397620756</c:v>
                </c:pt>
                <c:pt idx="70">
                  <c:v>149.70624545192823</c:v>
                </c:pt>
                <c:pt idx="71">
                  <c:v>130.84249479035702</c:v>
                </c:pt>
                <c:pt idx="72">
                  <c:v>127.85654733042631</c:v>
                </c:pt>
                <c:pt idx="73">
                  <c:v>127.36169284337853</c:v>
                </c:pt>
                <c:pt idx="74">
                  <c:v>39.810623151897431</c:v>
                </c:pt>
                <c:pt idx="75">
                  <c:v>91.770269193844712</c:v>
                </c:pt>
                <c:pt idx="76">
                  <c:v>63.838960279320247</c:v>
                </c:pt>
                <c:pt idx="77">
                  <c:v>61.425799692204066</c:v>
                </c:pt>
                <c:pt idx="78">
                  <c:v>60.202807871785609</c:v>
                </c:pt>
                <c:pt idx="79">
                  <c:v>51.769972674703375</c:v>
                </c:pt>
                <c:pt idx="80">
                  <c:v>5.5519876119366058</c:v>
                </c:pt>
                <c:pt idx="81">
                  <c:v>5.4012744644988571</c:v>
                </c:pt>
                <c:pt idx="82">
                  <c:v>21.810944431233949</c:v>
                </c:pt>
                <c:pt idx="83">
                  <c:v>93.984732215429361</c:v>
                </c:pt>
                <c:pt idx="84">
                  <c:v>97.997306831189775</c:v>
                </c:pt>
                <c:pt idx="85">
                  <c:v>91.546027811870601</c:v>
                </c:pt>
                <c:pt idx="86">
                  <c:v>83.513437434817135</c:v>
                </c:pt>
                <c:pt idx="87">
                  <c:v>44.135824622738873</c:v>
                </c:pt>
                <c:pt idx="88">
                  <c:v>68.482978508639746</c:v>
                </c:pt>
                <c:pt idx="89">
                  <c:v>167.54838071307657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20-411F-ADAA-3F94FBCEC8E9}"/>
            </c:ext>
          </c:extLst>
        </c:ser>
        <c:ser>
          <c:idx val="1"/>
          <c:order val="1"/>
          <c:tx>
            <c:v>Limit</c:v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Data!$B$6:$B$97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Data!$AF$6:$AF$95</c:f>
              <c:numCache>
                <c:formatCode>General</c:formatCode>
                <c:ptCount val="90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  <c:pt idx="31">
                  <c:v>500</c:v>
                </c:pt>
                <c:pt idx="32">
                  <c:v>500</c:v>
                </c:pt>
                <c:pt idx="33">
                  <c:v>500</c:v>
                </c:pt>
                <c:pt idx="34">
                  <c:v>500</c:v>
                </c:pt>
                <c:pt idx="35">
                  <c:v>500</c:v>
                </c:pt>
                <c:pt idx="36">
                  <c:v>500</c:v>
                </c:pt>
                <c:pt idx="37">
                  <c:v>500</c:v>
                </c:pt>
                <c:pt idx="38">
                  <c:v>500</c:v>
                </c:pt>
                <c:pt idx="39">
                  <c:v>500</c:v>
                </c:pt>
                <c:pt idx="40">
                  <c:v>500</c:v>
                </c:pt>
                <c:pt idx="41">
                  <c:v>500</c:v>
                </c:pt>
                <c:pt idx="42">
                  <c:v>500</c:v>
                </c:pt>
                <c:pt idx="43">
                  <c:v>500</c:v>
                </c:pt>
                <c:pt idx="44">
                  <c:v>500</c:v>
                </c:pt>
                <c:pt idx="45">
                  <c:v>500</c:v>
                </c:pt>
                <c:pt idx="46">
                  <c:v>500</c:v>
                </c:pt>
                <c:pt idx="47">
                  <c:v>500</c:v>
                </c:pt>
                <c:pt idx="48">
                  <c:v>500</c:v>
                </c:pt>
                <c:pt idx="49">
                  <c:v>500</c:v>
                </c:pt>
                <c:pt idx="50">
                  <c:v>500</c:v>
                </c:pt>
                <c:pt idx="51">
                  <c:v>500</c:v>
                </c:pt>
                <c:pt idx="52">
                  <c:v>500</c:v>
                </c:pt>
                <c:pt idx="53">
                  <c:v>500</c:v>
                </c:pt>
                <c:pt idx="54">
                  <c:v>500</c:v>
                </c:pt>
                <c:pt idx="55">
                  <c:v>500</c:v>
                </c:pt>
                <c:pt idx="56">
                  <c:v>500</c:v>
                </c:pt>
                <c:pt idx="57">
                  <c:v>500</c:v>
                </c:pt>
                <c:pt idx="58">
                  <c:v>500</c:v>
                </c:pt>
                <c:pt idx="59">
                  <c:v>500</c:v>
                </c:pt>
                <c:pt idx="60">
                  <c:v>500</c:v>
                </c:pt>
                <c:pt idx="61">
                  <c:v>500</c:v>
                </c:pt>
                <c:pt idx="62">
                  <c:v>500</c:v>
                </c:pt>
                <c:pt idx="63">
                  <c:v>500</c:v>
                </c:pt>
                <c:pt idx="64">
                  <c:v>500</c:v>
                </c:pt>
                <c:pt idx="65">
                  <c:v>500</c:v>
                </c:pt>
                <c:pt idx="66">
                  <c:v>500</c:v>
                </c:pt>
                <c:pt idx="67">
                  <c:v>500</c:v>
                </c:pt>
                <c:pt idx="68">
                  <c:v>500</c:v>
                </c:pt>
                <c:pt idx="69">
                  <c:v>500</c:v>
                </c:pt>
                <c:pt idx="70">
                  <c:v>500</c:v>
                </c:pt>
                <c:pt idx="71">
                  <c:v>500</c:v>
                </c:pt>
                <c:pt idx="72">
                  <c:v>500</c:v>
                </c:pt>
                <c:pt idx="73">
                  <c:v>500</c:v>
                </c:pt>
                <c:pt idx="74">
                  <c:v>500</c:v>
                </c:pt>
                <c:pt idx="75">
                  <c:v>500</c:v>
                </c:pt>
                <c:pt idx="76">
                  <c:v>500</c:v>
                </c:pt>
                <c:pt idx="77">
                  <c:v>500</c:v>
                </c:pt>
                <c:pt idx="78">
                  <c:v>500</c:v>
                </c:pt>
                <c:pt idx="79">
                  <c:v>500</c:v>
                </c:pt>
                <c:pt idx="80">
                  <c:v>500</c:v>
                </c:pt>
                <c:pt idx="81">
                  <c:v>500</c:v>
                </c:pt>
                <c:pt idx="82">
                  <c:v>500</c:v>
                </c:pt>
                <c:pt idx="83">
                  <c:v>500</c:v>
                </c:pt>
                <c:pt idx="84">
                  <c:v>500</c:v>
                </c:pt>
                <c:pt idx="85">
                  <c:v>500</c:v>
                </c:pt>
                <c:pt idx="86">
                  <c:v>500</c:v>
                </c:pt>
                <c:pt idx="87">
                  <c:v>500</c:v>
                </c:pt>
                <c:pt idx="88">
                  <c:v>500</c:v>
                </c:pt>
                <c:pt idx="89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20-411F-ADAA-3F94FBCEC8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175332596540519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12</xdr:col>
      <xdr:colOff>0</xdr:colOff>
      <xdr:row>14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8D07C5-F49D-4979-8BEF-30E6930A40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16</xdr:row>
      <xdr:rowOff>0</xdr:rowOff>
    </xdr:from>
    <xdr:to>
      <xdr:col>12</xdr:col>
      <xdr:colOff>0</xdr:colOff>
      <xdr:row>29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1D8B4DA-4CD3-4B53-A2B1-44ED22C579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31</xdr:row>
      <xdr:rowOff>0</xdr:rowOff>
    </xdr:from>
    <xdr:to>
      <xdr:col>12</xdr:col>
      <xdr:colOff>0</xdr:colOff>
      <xdr:row>44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470C200-E82E-4F3B-8194-137427D1F3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46</xdr:row>
      <xdr:rowOff>0</xdr:rowOff>
    </xdr:from>
    <xdr:to>
      <xdr:col>12</xdr:col>
      <xdr:colOff>0</xdr:colOff>
      <xdr:row>59</xdr:row>
      <xdr:rowOff>114299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9F0AF0E-C545-43B6-8E0A-B8325127EE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61</xdr:row>
      <xdr:rowOff>0</xdr:rowOff>
    </xdr:from>
    <xdr:to>
      <xdr:col>12</xdr:col>
      <xdr:colOff>0</xdr:colOff>
      <xdr:row>74</xdr:row>
      <xdr:rowOff>114299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6F1786C-A1EB-4A25-A9DA-5C3B8962DB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76</xdr:row>
      <xdr:rowOff>0</xdr:rowOff>
    </xdr:from>
    <xdr:to>
      <xdr:col>12</xdr:col>
      <xdr:colOff>0</xdr:colOff>
      <xdr:row>89</xdr:row>
      <xdr:rowOff>114299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34DD850-4552-40F4-9CAA-9D22ACCBB2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91</xdr:row>
      <xdr:rowOff>0</xdr:rowOff>
    </xdr:from>
    <xdr:to>
      <xdr:col>12</xdr:col>
      <xdr:colOff>0</xdr:colOff>
      <xdr:row>104</xdr:row>
      <xdr:rowOff>114299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0655BCD-B9F8-45F6-A23D-7D42424AB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106</xdr:row>
      <xdr:rowOff>0</xdr:rowOff>
    </xdr:from>
    <xdr:to>
      <xdr:col>12</xdr:col>
      <xdr:colOff>0</xdr:colOff>
      <xdr:row>119</xdr:row>
      <xdr:rowOff>114299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7560E10-1037-4056-9257-FF99AAD504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121</xdr:row>
      <xdr:rowOff>0</xdr:rowOff>
    </xdr:from>
    <xdr:to>
      <xdr:col>12</xdr:col>
      <xdr:colOff>0</xdr:colOff>
      <xdr:row>134</xdr:row>
      <xdr:rowOff>114299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4D46BDF0-A871-470E-9903-CBB064D859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136</xdr:row>
      <xdr:rowOff>0</xdr:rowOff>
    </xdr:from>
    <xdr:to>
      <xdr:col>12</xdr:col>
      <xdr:colOff>0</xdr:colOff>
      <xdr:row>149</xdr:row>
      <xdr:rowOff>114299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54E60E5-3A0B-46BD-8759-F9B5EF24FE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166</xdr:row>
      <xdr:rowOff>0</xdr:rowOff>
    </xdr:from>
    <xdr:to>
      <xdr:col>12</xdr:col>
      <xdr:colOff>0</xdr:colOff>
      <xdr:row>179</xdr:row>
      <xdr:rowOff>114299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684BFF34-E7E8-488D-81A6-77838A9CD0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0</xdr:colOff>
      <xdr:row>151</xdr:row>
      <xdr:rowOff>0</xdr:rowOff>
    </xdr:from>
    <xdr:to>
      <xdr:col>12</xdr:col>
      <xdr:colOff>0</xdr:colOff>
      <xdr:row>164</xdr:row>
      <xdr:rowOff>114299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D421A4BB-3F34-4432-A673-D751B92E61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181</xdr:row>
      <xdr:rowOff>0</xdr:rowOff>
    </xdr:from>
    <xdr:to>
      <xdr:col>12</xdr:col>
      <xdr:colOff>0</xdr:colOff>
      <xdr:row>194</xdr:row>
      <xdr:rowOff>123824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DB00F6DA-714C-4E37-AAED-41B3F4ECE3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0</xdr:colOff>
      <xdr:row>196</xdr:row>
      <xdr:rowOff>0</xdr:rowOff>
    </xdr:from>
    <xdr:to>
      <xdr:col>12</xdr:col>
      <xdr:colOff>0</xdr:colOff>
      <xdr:row>209</xdr:row>
      <xdr:rowOff>123824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CF5646ED-8AA2-467B-B420-6AF2BF10FB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oss, Gareth" id="{DD94BCF2-0BCD-40A6-81BA-2231D07254D0}" userId="S::Gareth.Goss@tatasteeleurope.com::39946a10-2c65-4888-9f9c-f744141a3dc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U34" dT="2023-01-25T15:33:20.41" personId="{DD94BCF2-0BCD-40A6-81BA-2231D07254D0}" id="{8D0ECE68-60C1-49E4-BC74-212720F0CE76}">
    <text>Part A reference - S5N_22_75A (Fan 4, 5 and 6 loss of data)</text>
  </threadedComment>
  <threadedComment ref="W34" dT="2023-01-25T15:34:24.47" personId="{DD94BCF2-0BCD-40A6-81BA-2231D07254D0}" id="{B5F37F05-DD07-46C3-8A3E-68E6479B27D8}">
    <text>Part A reference - S5N_22_75A (Fan 4, 5 and 6 loss of data)</text>
  </threadedComment>
  <threadedComment ref="Y34" dT="2023-01-25T15:34:35.90" personId="{DD94BCF2-0BCD-40A6-81BA-2231D07254D0}" id="{BDEAFD68-DFBF-4621-BC63-8FA82A1E6117}">
    <text>Part A reference - S5N_22_75A (Fan 4, 5 and 6 loss of data)</text>
  </threadedComment>
  <threadedComment ref="C37" dT="2023-02-14T10:04:36.44" personId="{DD94BCF2-0BCD-40A6-81BA-2231D07254D0}" id="{DA4FF5D7-4DC4-495D-9F45-14BF8C5D0D61}">
    <text>Plant offline until 04/11/22</text>
  </threadedComment>
  <threadedComment ref="D56" dT="2023-01-25T15:40:46.50" personId="{DD94BCF2-0BCD-40A6-81BA-2231D07254D0}" id="{D9984BD8-451B-4B65-BBD7-2DE3371761EA}">
    <text>Part A reference - S5N_22_80A (Main stack particulate breach November)</text>
  </threadedComment>
  <threadedComment ref="D76" dT="2023-01-25T15:41:33.35" personId="{DD94BCF2-0BCD-40A6-81BA-2231D07254D0}" id="{AA3AE2C7-9FA5-4409-BC75-77A83EFE58E3}">
    <text>Part A reference - S5N_23_02A (Main stack particulate breach December)</text>
  </threadedComment>
  <threadedComment ref="C86" dT="2023-02-14T10:06:24.21" personId="{DD94BCF2-0BCD-40A6-81BA-2231D07254D0}" id="{8E840881-E8DD-4880-9707-AC0B231DDB67}">
    <text>Plant offline until 22/12/22</text>
  </threadedComment>
</ThreadedComment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E7FDD-AFE3-4214-AAFB-AECFE5076480}">
  <dimension ref="B2:N18"/>
  <sheetViews>
    <sheetView showGridLines="0" showRowColHeaders="0" workbookViewId="0"/>
  </sheetViews>
  <sheetFormatPr defaultRowHeight="13.2" x14ac:dyDescent="0.25"/>
  <cols>
    <col min="1" max="1" width="2.6640625" customWidth="1"/>
    <col min="2" max="2" width="5.6640625" customWidth="1"/>
    <col min="3" max="3" width="12.33203125" bestFit="1" customWidth="1"/>
    <col min="4" max="4" width="28.109375" bestFit="1" customWidth="1"/>
    <col min="5" max="5" width="38.109375" bestFit="1" customWidth="1"/>
    <col min="6" max="6" width="50.44140625" customWidth="1"/>
  </cols>
  <sheetData>
    <row r="2" spans="2:14" x14ac:dyDescent="0.25">
      <c r="B2" s="5" t="s">
        <v>0</v>
      </c>
    </row>
    <row r="3" spans="2:14" x14ac:dyDescent="0.25">
      <c r="B3" s="6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5" spans="2:14" x14ac:dyDescent="0.25">
      <c r="B5" s="5" t="s">
        <v>2</v>
      </c>
    </row>
    <row r="6" spans="2:14" x14ac:dyDescent="0.25">
      <c r="B6" t="s">
        <v>3</v>
      </c>
    </row>
    <row r="7" spans="2:14" x14ac:dyDescent="0.25">
      <c r="C7" t="s">
        <v>4</v>
      </c>
    </row>
    <row r="8" spans="2:14" x14ac:dyDescent="0.25">
      <c r="C8" t="s">
        <v>5</v>
      </c>
    </row>
    <row r="9" spans="2:14" x14ac:dyDescent="0.25">
      <c r="C9" t="s">
        <v>6</v>
      </c>
    </row>
    <row r="10" spans="2:14" x14ac:dyDescent="0.25">
      <c r="C10" t="s">
        <v>7</v>
      </c>
    </row>
    <row r="12" spans="2:14" x14ac:dyDescent="0.25">
      <c r="B12" s="5" t="s">
        <v>8</v>
      </c>
    </row>
    <row r="13" spans="2:14" ht="13.8" thickBot="1" x14ac:dyDescent="0.3">
      <c r="B13" t="s">
        <v>9</v>
      </c>
    </row>
    <row r="14" spans="2:14" ht="13.8" thickTop="1" x14ac:dyDescent="0.25">
      <c r="C14" s="7" t="s">
        <v>10</v>
      </c>
      <c r="D14" s="8" t="s">
        <v>11</v>
      </c>
      <c r="E14" s="9" t="s">
        <v>12</v>
      </c>
    </row>
    <row r="15" spans="2:14" x14ac:dyDescent="0.25">
      <c r="C15" s="2" t="s">
        <v>13</v>
      </c>
      <c r="D15" s="3" t="s">
        <v>14</v>
      </c>
      <c r="E15" s="4" t="s">
        <v>15</v>
      </c>
    </row>
    <row r="16" spans="2:14" x14ac:dyDescent="0.25">
      <c r="C16" s="120" t="s">
        <v>16</v>
      </c>
      <c r="D16" s="3" t="s">
        <v>17</v>
      </c>
      <c r="E16" s="4" t="s">
        <v>18</v>
      </c>
    </row>
    <row r="17" spans="3:5" ht="13.8" thickBot="1" x14ac:dyDescent="0.3">
      <c r="C17" s="121"/>
      <c r="D17" s="10" t="s">
        <v>19</v>
      </c>
      <c r="E17" s="11" t="s">
        <v>20</v>
      </c>
    </row>
    <row r="18" spans="3:5" ht="13.8" thickTop="1" x14ac:dyDescent="0.25"/>
  </sheetData>
  <mergeCells count="1">
    <mergeCell ref="C16:C17"/>
  </mergeCells>
  <pageMargins left="0.7" right="0.7" top="0.75" bottom="0.75" header="0.3" footer="0.3"/>
  <headerFooter>
    <oddFooter>&amp;L_x000D_&amp;1#&amp;"Calibri"&amp;8&amp;K000000 Sensitivity: general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06CED-2E88-4560-A0CF-9934DF273CD8}">
  <dimension ref="A1:Q22"/>
  <sheetViews>
    <sheetView showGridLines="0" tabSelected="1" zoomScale="80" zoomScaleNormal="80" workbookViewId="0">
      <selection activeCell="N14" sqref="N14"/>
    </sheetView>
  </sheetViews>
  <sheetFormatPr defaultRowHeight="13.2" x14ac:dyDescent="0.25"/>
  <cols>
    <col min="1" max="1" width="2.6640625" customWidth="1"/>
    <col min="2" max="2" width="9.109375" style="22"/>
    <col min="3" max="3" width="10.109375" style="22" bestFit="1" customWidth="1"/>
    <col min="4" max="15" width="12.33203125" style="22" customWidth="1"/>
    <col min="16" max="16" width="9" style="22" customWidth="1"/>
  </cols>
  <sheetData>
    <row r="1" spans="1:17" ht="13.8" thickBot="1" x14ac:dyDescent="0.3">
      <c r="A1" s="28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7" ht="13.8" thickBot="1" x14ac:dyDescent="0.3">
      <c r="A2" s="28"/>
      <c r="B2" s="30"/>
      <c r="C2" s="30"/>
      <c r="D2" s="122" t="s">
        <v>21</v>
      </c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17" x14ac:dyDescent="0.25">
      <c r="A3" s="28"/>
      <c r="B3" s="30"/>
      <c r="C3" s="39" t="s">
        <v>22</v>
      </c>
      <c r="D3" s="40" t="s">
        <v>23</v>
      </c>
      <c r="E3" s="41" t="s">
        <v>24</v>
      </c>
      <c r="F3" s="41" t="s">
        <v>25</v>
      </c>
      <c r="G3" s="41" t="s">
        <v>26</v>
      </c>
      <c r="H3" s="41" t="s">
        <v>27</v>
      </c>
      <c r="I3" s="41" t="s">
        <v>28</v>
      </c>
      <c r="J3" s="41" t="s">
        <v>29</v>
      </c>
      <c r="K3" s="41" t="s">
        <v>30</v>
      </c>
      <c r="L3" s="41" t="s">
        <v>31</v>
      </c>
      <c r="M3" s="41" t="s">
        <v>32</v>
      </c>
      <c r="N3" s="41" t="s">
        <v>33</v>
      </c>
      <c r="O3" s="41" t="s">
        <v>34</v>
      </c>
      <c r="P3" s="41" t="s">
        <v>23</v>
      </c>
      <c r="Q3" s="42" t="s">
        <v>23</v>
      </c>
    </row>
    <row r="4" spans="1:17" ht="66" customHeight="1" thickBot="1" x14ac:dyDescent="0.3">
      <c r="A4" s="28"/>
      <c r="B4" s="30"/>
      <c r="C4" s="43" t="s">
        <v>35</v>
      </c>
      <c r="D4" s="44" t="s">
        <v>36</v>
      </c>
      <c r="E4" s="45" t="s">
        <v>37</v>
      </c>
      <c r="F4" s="45" t="s">
        <v>38</v>
      </c>
      <c r="G4" s="45" t="s">
        <v>39</v>
      </c>
      <c r="H4" s="45" t="s">
        <v>40</v>
      </c>
      <c r="I4" s="46" t="s">
        <v>41</v>
      </c>
      <c r="J4" s="45" t="s">
        <v>42</v>
      </c>
      <c r="K4" s="45" t="s">
        <v>43</v>
      </c>
      <c r="L4" s="45" t="s">
        <v>44</v>
      </c>
      <c r="M4" s="45" t="s">
        <v>45</v>
      </c>
      <c r="N4" s="45" t="s">
        <v>46</v>
      </c>
      <c r="O4" s="45" t="s">
        <v>47</v>
      </c>
      <c r="P4" s="45" t="s">
        <v>48</v>
      </c>
      <c r="Q4" s="47" t="s">
        <v>49</v>
      </c>
    </row>
    <row r="5" spans="1:17" ht="12.75" customHeight="1" x14ac:dyDescent="0.25">
      <c r="A5" s="28"/>
      <c r="B5" s="125" t="s">
        <v>50</v>
      </c>
      <c r="C5" s="48" t="s">
        <v>51</v>
      </c>
      <c r="D5" s="49">
        <f>MIN(Data!C6:C95)</f>
        <v>0</v>
      </c>
      <c r="E5" s="49">
        <f>MIN(Data!I6:I95)</f>
        <v>0.20885081197629438</v>
      </c>
      <c r="F5" s="49">
        <f>MIN(Data!K:K)</f>
        <v>0.54584137855694881</v>
      </c>
      <c r="G5" s="49">
        <f>MIN(Data!M:M)</f>
        <v>0.34922292851281334</v>
      </c>
      <c r="H5" s="49">
        <f>MIN(Data!O:O)</f>
        <v>0.21041880829117293</v>
      </c>
      <c r="I5" s="50">
        <f>MIN(Data!Q:Q)</f>
        <v>0.18102652653851087</v>
      </c>
      <c r="J5" s="50">
        <f>MIN(Data!S:S)</f>
        <v>1.5201565886129773</v>
      </c>
      <c r="K5" s="50">
        <f>MIN(Data!U:U)</f>
        <v>0.65728157265792697</v>
      </c>
      <c r="L5" s="50">
        <f>MIN(Data!W:W)</f>
        <v>0.97549760294980647</v>
      </c>
      <c r="M5" s="50">
        <f>MIN(Data!Y:Y)</f>
        <v>1.2519077742727287</v>
      </c>
      <c r="N5" s="49"/>
      <c r="O5" s="51">
        <f>MIN(Data!AA:AA)</f>
        <v>2.5609901460188435E-4</v>
      </c>
      <c r="P5" s="51">
        <f>MIN(Data!E:E)</f>
        <v>27.450622846635419</v>
      </c>
      <c r="Q5" s="56">
        <f>MIN(Data!G:G)</f>
        <v>2.9529821280818309</v>
      </c>
    </row>
    <row r="6" spans="1:17" x14ac:dyDescent="0.25">
      <c r="A6" s="28"/>
      <c r="B6" s="126"/>
      <c r="C6" s="24" t="s">
        <v>52</v>
      </c>
      <c r="D6" s="25">
        <f>MAX(Data!C:C)</f>
        <v>80.2</v>
      </c>
      <c r="E6" s="25">
        <f>MAX(Data!I6:I95)</f>
        <v>1.5428123405190723</v>
      </c>
      <c r="F6" s="25">
        <f>MAX(Data!K:K)</f>
        <v>4.2528511045464805</v>
      </c>
      <c r="G6" s="25">
        <f>MAX(Data!M:M)</f>
        <v>1.1774383185629997</v>
      </c>
      <c r="H6" s="25">
        <f>MAX(Data!O:O)</f>
        <v>3.1468557552697591</v>
      </c>
      <c r="I6" s="25">
        <f>MAX(Data!Q:Q)</f>
        <v>7.5727218248371546</v>
      </c>
      <c r="J6" s="25">
        <f>MAX(Data!S:S)</f>
        <v>15.048639112277289</v>
      </c>
      <c r="K6" s="25">
        <f>MAX(Data!U:U)</f>
        <v>16.080089700327303</v>
      </c>
      <c r="L6" s="25">
        <f>MAX(Data!W:W)</f>
        <v>15.578969355357312</v>
      </c>
      <c r="M6" s="25">
        <f>MAX(Data!Y:Y)</f>
        <v>4.9014961758062974</v>
      </c>
      <c r="N6" s="25"/>
      <c r="O6" s="36">
        <f>MAX(Data!AA:AA)</f>
        <v>0.25196217461514281</v>
      </c>
      <c r="P6" s="36">
        <f>MAX(Data!E:E)</f>
        <v>576.46151478378101</v>
      </c>
      <c r="Q6" s="57">
        <f>MAX(Data!G:G)</f>
        <v>203.18764240206568</v>
      </c>
    </row>
    <row r="7" spans="1:17" x14ac:dyDescent="0.25">
      <c r="A7" s="28"/>
      <c r="B7" s="126"/>
      <c r="C7" s="26" t="s">
        <v>53</v>
      </c>
      <c r="D7" s="26">
        <v>40</v>
      </c>
      <c r="E7" s="26">
        <v>10</v>
      </c>
      <c r="F7" s="26">
        <v>15</v>
      </c>
      <c r="G7" s="26">
        <v>15</v>
      </c>
      <c r="H7" s="26">
        <v>15</v>
      </c>
      <c r="I7" s="26">
        <v>15</v>
      </c>
      <c r="J7" s="26">
        <v>15</v>
      </c>
      <c r="K7" s="26">
        <v>15</v>
      </c>
      <c r="L7" s="26">
        <v>15</v>
      </c>
      <c r="M7" s="26">
        <v>15</v>
      </c>
      <c r="N7" s="27"/>
      <c r="O7" s="37">
        <v>15</v>
      </c>
      <c r="P7" s="37">
        <v>500</v>
      </c>
      <c r="Q7" s="52">
        <v>500</v>
      </c>
    </row>
    <row r="8" spans="1:17" x14ac:dyDescent="0.25">
      <c r="A8" s="28"/>
      <c r="B8" s="126"/>
      <c r="C8" s="26" t="s">
        <v>54</v>
      </c>
      <c r="D8" s="59">
        <f>COUNTIF(Data!C:C,"&gt;"&amp;D7)</f>
        <v>43</v>
      </c>
      <c r="E8" s="26">
        <f>COUNTIF(Data!I81:I96,"&gt;"&amp;E7)</f>
        <v>0</v>
      </c>
      <c r="F8" s="26">
        <f>COUNTIF(Data!K:K,"&gt;"&amp;F7)</f>
        <v>0</v>
      </c>
      <c r="G8" s="26">
        <f>COUNTIF(Data!M:M,"&gt;"&amp;G7)</f>
        <v>0</v>
      </c>
      <c r="H8" s="26">
        <f>COUNTIF(Data!O:O,"&gt;"&amp;H7)</f>
        <v>0</v>
      </c>
      <c r="I8" s="26">
        <f>COUNTIF(Data!Q:Q,"&gt;"&amp;I7)</f>
        <v>0</v>
      </c>
      <c r="J8" s="26">
        <f>COUNTIF(Data!S:S,"&gt;"&amp;J7)</f>
        <v>1</v>
      </c>
      <c r="K8" s="26">
        <f>COUNTIF(Data!U:U,"&gt;"&amp;K7)</f>
        <v>1</v>
      </c>
      <c r="L8" s="26">
        <f>COUNTIF(Data!W:W,"&gt;"&amp;L7)</f>
        <v>1</v>
      </c>
      <c r="M8" s="26">
        <f>COUNTIF(Data!Y:Y,"&gt;"&amp;M7)</f>
        <v>0</v>
      </c>
      <c r="N8" s="26"/>
      <c r="O8" s="37">
        <f>COUNTIF(Data!AA:AA,"&gt;"&amp;O7)</f>
        <v>0</v>
      </c>
      <c r="P8" s="37">
        <f>COUNTIF(Data!E:E,"&gt;"&amp;P7)</f>
        <v>6</v>
      </c>
      <c r="Q8" s="60">
        <f>COUNTIF(Data!G:G,"&gt;"&amp;Q7)</f>
        <v>0</v>
      </c>
    </row>
    <row r="9" spans="1:17" ht="27" thickBot="1" x14ac:dyDescent="0.3">
      <c r="A9" s="28"/>
      <c r="B9" s="127"/>
      <c r="C9" s="66" t="s">
        <v>55</v>
      </c>
      <c r="D9" s="54">
        <f>COUNTIF(Data!D6:D98,"&gt;"&amp;D7)</f>
        <v>17</v>
      </c>
      <c r="E9" s="53">
        <f>COUNTIF(Data!J6:J98,"&gt;"&amp;E7)</f>
        <v>0</v>
      </c>
      <c r="F9" s="53">
        <f>COUNTIF(Data!L6:L98,"&gt;"&amp;F7)</f>
        <v>0</v>
      </c>
      <c r="G9" s="53">
        <f>COUNTIF(Data!N6:N98,"&gt;"&amp;G7)</f>
        <v>0</v>
      </c>
      <c r="H9" s="53">
        <f>COUNTIF(Data!P6:P98,"&gt;"&amp;H7)</f>
        <v>0</v>
      </c>
      <c r="I9" s="53">
        <f>COUNTIF(Data!R6:R98,"&gt;"&amp;I7)</f>
        <v>0</v>
      </c>
      <c r="J9" s="53">
        <f>COUNTIF(Data!T6:T98,"&gt;"&amp;J7)</f>
        <v>0</v>
      </c>
      <c r="K9" s="53">
        <f>COUNTIF(Data!V6:V98,"&gt;"&amp;K7)</f>
        <v>0</v>
      </c>
      <c r="L9" s="53">
        <f>COUNTIF(Data!X6:X98,"&gt;"&amp;L7)</f>
        <v>0</v>
      </c>
      <c r="M9" s="53">
        <f>COUNTIF(Data!Z6:Z98,"&gt;"&amp;M7)</f>
        <v>0</v>
      </c>
      <c r="N9" s="53"/>
      <c r="O9" s="53">
        <f>COUNTIF(Data!AB6:AB98,"&gt;"&amp;O7)</f>
        <v>0</v>
      </c>
      <c r="P9" s="53">
        <f>COUNTIF(Data!F6:F98,"&gt;"&amp;P7)</f>
        <v>0</v>
      </c>
      <c r="Q9" s="58">
        <f>COUNTIF(Data!H6:H98,"&gt;"&amp;Q7)</f>
        <v>0</v>
      </c>
    </row>
    <row r="10" spans="1:17" ht="12.75" customHeight="1" x14ac:dyDescent="0.25">
      <c r="A10" s="28"/>
      <c r="B10" s="128" t="s">
        <v>56</v>
      </c>
      <c r="C10" s="61" t="s">
        <v>51</v>
      </c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>
        <f>MIN(Data!AH:AH)</f>
        <v>21.20214504331469</v>
      </c>
      <c r="O10" s="63"/>
      <c r="P10" s="64"/>
      <c r="Q10" s="65"/>
    </row>
    <row r="11" spans="1:17" x14ac:dyDescent="0.25">
      <c r="A11" s="28"/>
      <c r="B11" s="129"/>
      <c r="C11" s="24" t="s">
        <v>52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>
        <f>MAX(Data!AH:AH)</f>
        <v>36.449001832874004</v>
      </c>
      <c r="O11" s="36"/>
      <c r="P11" s="38"/>
      <c r="Q11" s="52"/>
    </row>
    <row r="12" spans="1:17" x14ac:dyDescent="0.25">
      <c r="A12" s="28"/>
      <c r="B12" s="129"/>
      <c r="C12" s="26" t="s">
        <v>53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31">
        <v>25</v>
      </c>
      <c r="O12" s="37"/>
      <c r="P12" s="38"/>
      <c r="Q12" s="52"/>
    </row>
    <row r="13" spans="1:17" x14ac:dyDescent="0.25">
      <c r="A13" s="28"/>
      <c r="B13" s="129"/>
      <c r="C13" s="26" t="s">
        <v>54</v>
      </c>
      <c r="D13" s="59"/>
      <c r="E13" s="26"/>
      <c r="F13" s="26"/>
      <c r="G13" s="26"/>
      <c r="H13" s="26"/>
      <c r="I13" s="26"/>
      <c r="J13" s="26"/>
      <c r="K13" s="26"/>
      <c r="L13" s="26"/>
      <c r="M13" s="26"/>
      <c r="N13" s="26">
        <f>COUNTIF(Data!AH:AH,"&gt;"&amp;N12)</f>
        <v>6</v>
      </c>
      <c r="O13" s="37"/>
      <c r="P13" s="59"/>
      <c r="Q13" s="67"/>
    </row>
    <row r="14" spans="1:17" ht="27" thickBot="1" x14ac:dyDescent="0.3">
      <c r="A14" s="28"/>
      <c r="B14" s="130"/>
      <c r="C14" s="66" t="s">
        <v>55</v>
      </c>
      <c r="D14" s="54"/>
      <c r="E14" s="53"/>
      <c r="F14" s="53"/>
      <c r="G14" s="53"/>
      <c r="H14" s="53"/>
      <c r="I14" s="53"/>
      <c r="J14" s="53"/>
      <c r="K14" s="53"/>
      <c r="L14" s="53"/>
      <c r="M14" s="53"/>
      <c r="N14" s="53">
        <f>COUNTIF(Data!AI6:AI18,"&gt;"&amp;Summary!N12)</f>
        <v>1</v>
      </c>
      <c r="O14" s="53"/>
      <c r="P14" s="54"/>
      <c r="Q14" s="55"/>
    </row>
    <row r="15" spans="1:17" x14ac:dyDescent="0.25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</row>
    <row r="22" spans="2:16" s="1" customFormat="1" x14ac:dyDescent="0.25"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</row>
  </sheetData>
  <mergeCells count="3">
    <mergeCell ref="D2:Q2"/>
    <mergeCell ref="B5:B9"/>
    <mergeCell ref="B10:B14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65D7D-AF64-4541-8CB5-07B217C1FFB3}">
  <dimension ref="N2:N8"/>
  <sheetViews>
    <sheetView showGridLines="0" topLeftCell="A4" zoomScaleNormal="100" workbookViewId="0">
      <selection activeCell="H31" sqref="H31"/>
    </sheetView>
  </sheetViews>
  <sheetFormatPr defaultRowHeight="13.8" x14ac:dyDescent="0.25"/>
  <cols>
    <col min="1" max="1" width="2.6640625" customWidth="1"/>
    <col min="3" max="3" width="10.109375" bestFit="1" customWidth="1"/>
    <col min="4" max="12" width="8.6640625" customWidth="1"/>
    <col min="13" max="13" width="2.6640625" customWidth="1"/>
    <col min="14" max="14" width="47" style="19" bestFit="1" customWidth="1"/>
  </cols>
  <sheetData>
    <row r="2" spans="14:14" x14ac:dyDescent="0.25">
      <c r="N2" s="18" t="s">
        <v>57</v>
      </c>
    </row>
    <row r="8" spans="14:14" s="1" customFormat="1" x14ac:dyDescent="0.25">
      <c r="N8" s="20"/>
    </row>
  </sheetData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E9F9D-BA1D-40A8-B942-251A9FF6E995}">
  <dimension ref="B2:AK103"/>
  <sheetViews>
    <sheetView zoomScale="80" zoomScaleNormal="80" workbookViewId="0">
      <pane xSplit="2" ySplit="5" topLeftCell="T90" activePane="bottomRight" state="frozen"/>
      <selection pane="topRight" activeCell="C1" sqref="C1"/>
      <selection pane="bottomLeft" activeCell="A6" sqref="A6"/>
      <selection pane="bottomRight" activeCell="AA3" sqref="AA3:AB5"/>
    </sheetView>
  </sheetViews>
  <sheetFormatPr defaultColWidth="9.109375" defaultRowHeight="13.8" x14ac:dyDescent="0.25"/>
  <cols>
    <col min="1" max="1" width="3" style="12" customWidth="1"/>
    <col min="2" max="2" width="19.5546875" style="12" customWidth="1"/>
    <col min="3" max="4" width="13.44140625" style="13" customWidth="1"/>
    <col min="5" max="6" width="13.109375" style="13" customWidth="1"/>
    <col min="7" max="8" width="13" style="13" customWidth="1"/>
    <col min="9" max="17" width="12.109375" style="13" customWidth="1"/>
    <col min="18" max="18" width="16.44140625" style="13" customWidth="1"/>
    <col min="19" max="20" width="13.33203125" style="13" customWidth="1"/>
    <col min="21" max="22" width="12.109375" style="13" customWidth="1"/>
    <col min="23" max="23" width="19" style="13" customWidth="1"/>
    <col min="24" max="28" width="12.109375" style="13" customWidth="1"/>
    <col min="29" max="31" width="9.109375" style="12"/>
    <col min="32" max="32" width="12.6640625" style="12" customWidth="1"/>
    <col min="33" max="33" width="24.88671875" style="12" bestFit="1" customWidth="1"/>
    <col min="34" max="34" width="10.109375" style="13" bestFit="1" customWidth="1"/>
    <col min="35" max="35" width="11.6640625" style="13" customWidth="1"/>
    <col min="36" max="36" width="9.109375" style="12" customWidth="1"/>
    <col min="37" max="37" width="15" style="12" bestFit="1" customWidth="1"/>
    <col min="38" max="16384" width="9.109375" style="12"/>
  </cols>
  <sheetData>
    <row r="2" spans="2:37" x14ac:dyDescent="0.25">
      <c r="C2" s="135" t="s">
        <v>58</v>
      </c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86"/>
      <c r="AC2" s="135" t="s">
        <v>59</v>
      </c>
      <c r="AD2" s="135"/>
      <c r="AE2" s="135"/>
      <c r="AH2" s="131" t="s">
        <v>60</v>
      </c>
      <c r="AI2" s="131"/>
      <c r="AJ2" s="131"/>
    </row>
    <row r="3" spans="2:37" ht="14.25" customHeight="1" x14ac:dyDescent="0.25">
      <c r="B3" s="12" t="s">
        <v>22</v>
      </c>
      <c r="C3" s="114" t="s">
        <v>23</v>
      </c>
      <c r="D3" s="115" t="s">
        <v>23</v>
      </c>
      <c r="E3" s="115" t="s">
        <v>23</v>
      </c>
      <c r="F3" s="115" t="s">
        <v>23</v>
      </c>
      <c r="G3" s="115" t="s">
        <v>23</v>
      </c>
      <c r="H3" s="115" t="s">
        <v>23</v>
      </c>
      <c r="I3" s="114" t="s">
        <v>24</v>
      </c>
      <c r="J3" s="115" t="s">
        <v>24</v>
      </c>
      <c r="K3" s="114" t="s">
        <v>25</v>
      </c>
      <c r="L3" s="114" t="s">
        <v>25</v>
      </c>
      <c r="M3" s="114" t="s">
        <v>26</v>
      </c>
      <c r="N3" s="114" t="s">
        <v>26</v>
      </c>
      <c r="O3" s="114" t="s">
        <v>27</v>
      </c>
      <c r="P3" s="114" t="s">
        <v>27</v>
      </c>
      <c r="Q3" s="114" t="s">
        <v>28</v>
      </c>
      <c r="R3" s="114" t="s">
        <v>28</v>
      </c>
      <c r="S3" s="114" t="s">
        <v>29</v>
      </c>
      <c r="T3" s="114" t="s">
        <v>29</v>
      </c>
      <c r="U3" s="114" t="s">
        <v>30</v>
      </c>
      <c r="V3" s="114" t="s">
        <v>30</v>
      </c>
      <c r="W3" s="114" t="s">
        <v>31</v>
      </c>
      <c r="X3" s="114" t="s">
        <v>31</v>
      </c>
      <c r="Y3" s="114" t="s">
        <v>32</v>
      </c>
      <c r="Z3" s="114" t="s">
        <v>32</v>
      </c>
      <c r="AA3" s="114" t="s">
        <v>34</v>
      </c>
      <c r="AB3" s="114" t="s">
        <v>34</v>
      </c>
      <c r="AC3" s="13" t="s">
        <v>23</v>
      </c>
      <c r="AD3" s="13" t="s">
        <v>24</v>
      </c>
      <c r="AE3" s="134" t="s">
        <v>61</v>
      </c>
      <c r="AF3" s="103" t="s">
        <v>23</v>
      </c>
      <c r="AG3" s="12" t="s">
        <v>22</v>
      </c>
      <c r="AH3" s="132" t="s">
        <v>33</v>
      </c>
      <c r="AI3" s="132"/>
      <c r="AJ3" s="132"/>
    </row>
    <row r="4" spans="2:37" s="14" customFormat="1" ht="100.5" customHeight="1" x14ac:dyDescent="0.25">
      <c r="B4" s="14" t="s">
        <v>35</v>
      </c>
      <c r="C4" s="137" t="s">
        <v>62</v>
      </c>
      <c r="D4" s="116" t="s">
        <v>63</v>
      </c>
      <c r="E4" s="137" t="s">
        <v>64</v>
      </c>
      <c r="F4" s="116" t="s">
        <v>65</v>
      </c>
      <c r="G4" s="137" t="s">
        <v>66</v>
      </c>
      <c r="H4" s="116" t="s">
        <v>67</v>
      </c>
      <c r="I4" s="137" t="s">
        <v>37</v>
      </c>
      <c r="J4" s="116" t="s">
        <v>68</v>
      </c>
      <c r="K4" s="138" t="s">
        <v>38</v>
      </c>
      <c r="L4" s="116" t="s">
        <v>69</v>
      </c>
      <c r="M4" s="137" t="s">
        <v>39</v>
      </c>
      <c r="N4" s="116" t="s">
        <v>70</v>
      </c>
      <c r="O4" s="137" t="s">
        <v>40</v>
      </c>
      <c r="P4" s="116" t="s">
        <v>40</v>
      </c>
      <c r="Q4" s="136" t="s">
        <v>41</v>
      </c>
      <c r="R4" s="118" t="s">
        <v>71</v>
      </c>
      <c r="S4" s="137" t="s">
        <v>72</v>
      </c>
      <c r="T4" s="116" t="s">
        <v>73</v>
      </c>
      <c r="U4" s="137" t="s">
        <v>43</v>
      </c>
      <c r="V4" s="116" t="s">
        <v>74</v>
      </c>
      <c r="W4" s="137" t="s">
        <v>44</v>
      </c>
      <c r="X4" s="116" t="s">
        <v>75</v>
      </c>
      <c r="Y4" s="137" t="s">
        <v>45</v>
      </c>
      <c r="Z4" s="116" t="s">
        <v>76</v>
      </c>
      <c r="AA4" s="137" t="s">
        <v>47</v>
      </c>
      <c r="AB4" s="116" t="s">
        <v>77</v>
      </c>
      <c r="AC4" s="134" t="s">
        <v>78</v>
      </c>
      <c r="AD4" s="134" t="s">
        <v>37</v>
      </c>
      <c r="AE4" s="134"/>
      <c r="AF4" s="104" t="s">
        <v>79</v>
      </c>
      <c r="AG4" s="14" t="s">
        <v>35</v>
      </c>
      <c r="AH4" s="133" t="s">
        <v>46</v>
      </c>
      <c r="AI4" s="133"/>
      <c r="AJ4" s="133"/>
    </row>
    <row r="5" spans="2:37" ht="41.4" x14ac:dyDescent="0.25">
      <c r="B5" s="21" t="s">
        <v>80</v>
      </c>
      <c r="C5" s="138"/>
      <c r="D5" s="117">
        <v>0.3</v>
      </c>
      <c r="E5" s="138"/>
      <c r="F5" s="117">
        <v>0.2</v>
      </c>
      <c r="G5" s="138"/>
      <c r="H5" s="117">
        <v>0.2</v>
      </c>
      <c r="I5" s="138"/>
      <c r="J5" s="117">
        <v>0.3</v>
      </c>
      <c r="K5" s="138"/>
      <c r="L5" s="117">
        <v>0.3</v>
      </c>
      <c r="M5" s="138"/>
      <c r="N5" s="117">
        <v>0.3</v>
      </c>
      <c r="O5" s="138"/>
      <c r="P5" s="117">
        <v>0.3</v>
      </c>
      <c r="Q5" s="136"/>
      <c r="R5" s="119">
        <v>0.3</v>
      </c>
      <c r="S5" s="138"/>
      <c r="T5" s="117">
        <v>0.3</v>
      </c>
      <c r="U5" s="138"/>
      <c r="V5" s="117">
        <v>0.3</v>
      </c>
      <c r="W5" s="138"/>
      <c r="X5" s="117">
        <v>0.3</v>
      </c>
      <c r="Y5" s="138"/>
      <c r="Z5" s="117">
        <v>0.3</v>
      </c>
      <c r="AA5" s="138"/>
      <c r="AB5" s="117">
        <v>0.3</v>
      </c>
      <c r="AC5" s="134"/>
      <c r="AD5" s="134"/>
      <c r="AE5" s="134"/>
      <c r="AG5" s="21" t="s">
        <v>81</v>
      </c>
      <c r="AH5" s="91" t="s">
        <v>82</v>
      </c>
      <c r="AI5" s="105" t="s">
        <v>83</v>
      </c>
      <c r="AJ5" s="106" t="s">
        <v>53</v>
      </c>
      <c r="AK5" s="105" t="s">
        <v>84</v>
      </c>
    </row>
    <row r="6" spans="2:37" ht="14.25" customHeight="1" x14ac:dyDescent="0.25">
      <c r="B6" s="17">
        <v>44835</v>
      </c>
      <c r="C6" s="94">
        <v>35.49</v>
      </c>
      <c r="D6" s="95"/>
      <c r="E6" s="96">
        <v>522.04371645084598</v>
      </c>
      <c r="F6" s="98">
        <v>417.63497316067674</v>
      </c>
      <c r="G6" s="96">
        <v>191.83200383377647</v>
      </c>
      <c r="H6" s="68"/>
      <c r="I6" s="96">
        <v>0.80708745556231742</v>
      </c>
      <c r="J6" s="69"/>
      <c r="K6" s="96">
        <v>1.3048193268881054</v>
      </c>
      <c r="L6" s="69"/>
      <c r="M6" s="96">
        <v>0.69740090112623199</v>
      </c>
      <c r="N6" s="69"/>
      <c r="O6" s="96">
        <v>1.9822043690913744</v>
      </c>
      <c r="P6" s="69"/>
      <c r="Q6" s="96">
        <v>7.5727218248371546</v>
      </c>
      <c r="R6" s="107"/>
      <c r="S6" s="96">
        <v>12.018514239688335</v>
      </c>
      <c r="T6" s="75"/>
      <c r="U6" s="96">
        <v>6.0964751725794795</v>
      </c>
      <c r="V6" s="108"/>
      <c r="W6" s="96">
        <v>7.1946797117342589</v>
      </c>
      <c r="X6" s="79"/>
      <c r="Y6" s="96">
        <v>2.4923996687809256</v>
      </c>
      <c r="Z6" s="80"/>
      <c r="AA6" s="97">
        <v>7.1715844658541803E-4</v>
      </c>
      <c r="AB6" s="87"/>
      <c r="AC6" s="12">
        <v>40</v>
      </c>
      <c r="AD6" s="12">
        <v>10</v>
      </c>
      <c r="AE6" s="12">
        <v>15</v>
      </c>
      <c r="AF6" s="12">
        <v>500</v>
      </c>
      <c r="AG6" s="33">
        <v>44835</v>
      </c>
      <c r="AH6" s="96">
        <v>22.673774287719834</v>
      </c>
      <c r="AI6" s="99"/>
      <c r="AJ6" s="35">
        <v>25</v>
      </c>
      <c r="AK6" s="103"/>
    </row>
    <row r="7" spans="2:37" x14ac:dyDescent="0.25">
      <c r="B7" s="17">
        <v>44836</v>
      </c>
      <c r="C7" s="94">
        <v>33.44</v>
      </c>
      <c r="D7" s="95"/>
      <c r="E7" s="96">
        <v>480.6889963586695</v>
      </c>
      <c r="F7" s="98"/>
      <c r="G7" s="96">
        <v>181.891468386344</v>
      </c>
      <c r="H7" s="68"/>
      <c r="I7" s="96">
        <v>0.74944616676873166</v>
      </c>
      <c r="J7" s="69"/>
      <c r="K7" s="96">
        <v>1.1616349237168153</v>
      </c>
      <c r="L7" s="69"/>
      <c r="M7" s="96">
        <v>0.66381832731004342</v>
      </c>
      <c r="N7" s="69"/>
      <c r="O7" s="96">
        <v>1.5962745985719222</v>
      </c>
      <c r="P7" s="69"/>
      <c r="Q7" s="96">
        <v>7.3619180384788514</v>
      </c>
      <c r="R7" s="107"/>
      <c r="S7" s="96">
        <v>10.393571133555621</v>
      </c>
      <c r="T7" s="75"/>
      <c r="U7" s="96">
        <v>5.6952867288194442</v>
      </c>
      <c r="V7" s="108"/>
      <c r="W7" s="96">
        <v>7.1563117182491229</v>
      </c>
      <c r="X7" s="79"/>
      <c r="Y7" s="96">
        <v>2.3920676285386331</v>
      </c>
      <c r="Z7" s="80"/>
      <c r="AA7" s="97">
        <v>4.3270698798441112E-4</v>
      </c>
      <c r="AB7" s="87"/>
      <c r="AC7" s="12">
        <v>40</v>
      </c>
      <c r="AD7" s="12">
        <v>10</v>
      </c>
      <c r="AE7" s="12">
        <v>15</v>
      </c>
      <c r="AF7" s="12">
        <v>500</v>
      </c>
      <c r="AG7" s="34">
        <f t="shared" ref="AG7:AG19" si="0">AG6+7</f>
        <v>44842</v>
      </c>
      <c r="AH7" s="96">
        <v>21.849874878661996</v>
      </c>
      <c r="AI7" s="109"/>
      <c r="AJ7" s="35">
        <v>25</v>
      </c>
      <c r="AK7" s="103"/>
    </row>
    <row r="8" spans="2:37" x14ac:dyDescent="0.25">
      <c r="B8" s="17">
        <v>44837</v>
      </c>
      <c r="C8" s="94">
        <v>36.909999999999997</v>
      </c>
      <c r="D8" s="95"/>
      <c r="E8" s="96">
        <v>522.32533082778616</v>
      </c>
      <c r="F8" s="98">
        <v>417.86026466222893</v>
      </c>
      <c r="G8" s="96">
        <v>178.68812207139629</v>
      </c>
      <c r="H8" s="68"/>
      <c r="I8" s="96">
        <v>0.84878779544510596</v>
      </c>
      <c r="J8" s="69"/>
      <c r="K8" s="96">
        <v>1.4120506964059205</v>
      </c>
      <c r="L8" s="69"/>
      <c r="M8" s="96">
        <v>0.88246011521095336</v>
      </c>
      <c r="N8" s="69"/>
      <c r="O8" s="96">
        <v>1.0824043220070343</v>
      </c>
      <c r="P8" s="69"/>
      <c r="Q8" s="96">
        <v>5.7818463945091123</v>
      </c>
      <c r="R8" s="107"/>
      <c r="S8" s="96">
        <v>9.2458658617336678</v>
      </c>
      <c r="T8" s="75"/>
      <c r="U8" s="96">
        <v>5.7809671405807235</v>
      </c>
      <c r="V8" s="108"/>
      <c r="W8" s="96">
        <v>5.9298919524185143</v>
      </c>
      <c r="X8" s="79"/>
      <c r="Y8" s="96">
        <v>2.3659789999099901</v>
      </c>
      <c r="Z8" s="80"/>
      <c r="AA8" s="97">
        <v>4.7866001818859766E-4</v>
      </c>
      <c r="AB8" s="87"/>
      <c r="AC8" s="12">
        <v>40</v>
      </c>
      <c r="AD8" s="12">
        <v>10</v>
      </c>
      <c r="AE8" s="12">
        <v>15</v>
      </c>
      <c r="AF8" s="12">
        <v>500</v>
      </c>
      <c r="AG8" s="34">
        <f t="shared" si="0"/>
        <v>44849</v>
      </c>
      <c r="AH8" s="96">
        <v>28.833351771750607</v>
      </c>
      <c r="AI8" s="98">
        <v>20.183346240225422</v>
      </c>
      <c r="AJ8" s="35">
        <v>25</v>
      </c>
      <c r="AK8" s="103"/>
    </row>
    <row r="9" spans="2:37" x14ac:dyDescent="0.25">
      <c r="B9" s="17">
        <v>44838</v>
      </c>
      <c r="C9" s="94">
        <v>26.4</v>
      </c>
      <c r="D9" s="95"/>
      <c r="E9" s="96">
        <v>250.02169815820201</v>
      </c>
      <c r="F9" s="98"/>
      <c r="G9" s="96">
        <v>95.204877895702154</v>
      </c>
      <c r="H9" s="68"/>
      <c r="I9" s="96">
        <v>0.46970243333080219</v>
      </c>
      <c r="J9" s="69"/>
      <c r="K9" s="96">
        <v>1.1269698399091559</v>
      </c>
      <c r="L9" s="69"/>
      <c r="M9" s="96">
        <v>0.61679871421012045</v>
      </c>
      <c r="N9" s="69"/>
      <c r="O9" s="96">
        <v>1.3638599615343976</v>
      </c>
      <c r="P9" s="69"/>
      <c r="Q9" s="96">
        <v>4.8357206221620501</v>
      </c>
      <c r="R9" s="107"/>
      <c r="S9" s="96">
        <v>10.011066077449623</v>
      </c>
      <c r="T9" s="75"/>
      <c r="U9" s="96">
        <v>3.0832120559234095</v>
      </c>
      <c r="V9" s="107"/>
      <c r="W9" s="96">
        <v>4.0887004128519768</v>
      </c>
      <c r="X9" s="107"/>
      <c r="Y9" s="96">
        <v>2.1447935032015737</v>
      </c>
      <c r="Z9" s="107"/>
      <c r="AA9" s="97">
        <v>2.5609901460188435E-4</v>
      </c>
      <c r="AB9" s="87"/>
      <c r="AC9" s="12">
        <v>40</v>
      </c>
      <c r="AD9" s="12">
        <v>10</v>
      </c>
      <c r="AE9" s="12">
        <v>15</v>
      </c>
      <c r="AF9" s="12">
        <v>500</v>
      </c>
      <c r="AG9" s="34">
        <f t="shared" si="0"/>
        <v>44856</v>
      </c>
      <c r="AH9" s="96">
        <v>36.449001832874004</v>
      </c>
      <c r="AI9" s="100">
        <v>25.5143012830118</v>
      </c>
      <c r="AJ9" s="35">
        <v>25</v>
      </c>
      <c r="AK9" s="103" t="s">
        <v>85</v>
      </c>
    </row>
    <row r="10" spans="2:37" x14ac:dyDescent="0.25">
      <c r="B10" s="17">
        <v>44839</v>
      </c>
      <c r="C10" s="94">
        <v>32.82</v>
      </c>
      <c r="D10" s="95"/>
      <c r="E10" s="96">
        <v>483.71108057225598</v>
      </c>
      <c r="F10" s="98"/>
      <c r="G10" s="96">
        <v>185.02956689139538</v>
      </c>
      <c r="H10" s="68"/>
      <c r="I10" s="96">
        <v>0.85339660453504229</v>
      </c>
      <c r="J10" s="69"/>
      <c r="K10" s="96">
        <v>1.1523865596637168</v>
      </c>
      <c r="L10" s="69"/>
      <c r="M10" s="96">
        <v>0.62885076797652883</v>
      </c>
      <c r="N10" s="69"/>
      <c r="O10" s="96">
        <v>1.314970178675821</v>
      </c>
      <c r="P10" s="69"/>
      <c r="Q10" s="96">
        <v>3.5593204008284536</v>
      </c>
      <c r="R10" s="107"/>
      <c r="S10" s="96">
        <v>7.6693219472405518</v>
      </c>
      <c r="T10" s="75"/>
      <c r="U10" s="96">
        <v>3.9336505180877905</v>
      </c>
      <c r="V10" s="107"/>
      <c r="W10" s="96">
        <v>4.6688542455906257</v>
      </c>
      <c r="X10" s="107"/>
      <c r="Y10" s="96">
        <v>2.0279908230907302</v>
      </c>
      <c r="Z10" s="107"/>
      <c r="AA10" s="97">
        <v>1.1959649789199905E-3</v>
      </c>
      <c r="AB10" s="87"/>
      <c r="AC10" s="12">
        <v>40</v>
      </c>
      <c r="AD10" s="12">
        <v>10</v>
      </c>
      <c r="AE10" s="12">
        <v>15</v>
      </c>
      <c r="AF10" s="12">
        <v>500</v>
      </c>
      <c r="AG10" s="34">
        <f t="shared" si="0"/>
        <v>44863</v>
      </c>
      <c r="AH10" s="96">
        <v>21.20214504331469</v>
      </c>
      <c r="AI10" s="109"/>
      <c r="AJ10" s="35">
        <v>25</v>
      </c>
      <c r="AK10" s="103"/>
    </row>
    <row r="11" spans="2:37" s="15" customFormat="1" x14ac:dyDescent="0.25">
      <c r="B11" s="17">
        <v>44840</v>
      </c>
      <c r="C11" s="94">
        <v>38.42</v>
      </c>
      <c r="D11" s="95"/>
      <c r="E11" s="96">
        <v>474.17961528039433</v>
      </c>
      <c r="F11" s="98"/>
      <c r="G11" s="96">
        <v>188.55629983427801</v>
      </c>
      <c r="H11" s="68"/>
      <c r="I11" s="96">
        <v>0.88030825200958407</v>
      </c>
      <c r="J11" s="69"/>
      <c r="K11" s="96">
        <v>1.5030602568272702</v>
      </c>
      <c r="L11" s="69"/>
      <c r="M11" s="96">
        <v>0.77215465364986258</v>
      </c>
      <c r="N11" s="69"/>
      <c r="O11" s="96">
        <v>1.9261401829658122</v>
      </c>
      <c r="P11" s="69"/>
      <c r="Q11" s="96">
        <v>4.5009057591029311</v>
      </c>
      <c r="R11" s="107"/>
      <c r="S11" s="96">
        <v>9.8769326538374376</v>
      </c>
      <c r="T11" s="75"/>
      <c r="U11" s="96">
        <v>4.8279603486534235</v>
      </c>
      <c r="V11" s="107"/>
      <c r="W11" s="96">
        <v>4.1191448440823475</v>
      </c>
      <c r="X11" s="107"/>
      <c r="Y11" s="96">
        <v>2.4474214422736837</v>
      </c>
      <c r="Z11" s="107"/>
      <c r="AA11" s="97">
        <v>1.1935454902482689E-3</v>
      </c>
      <c r="AB11" s="87"/>
      <c r="AC11" s="12">
        <v>40</v>
      </c>
      <c r="AD11" s="12">
        <v>10</v>
      </c>
      <c r="AE11" s="12">
        <v>15</v>
      </c>
      <c r="AF11" s="12">
        <v>500</v>
      </c>
      <c r="AG11" s="34">
        <f t="shared" si="0"/>
        <v>44870</v>
      </c>
      <c r="AH11" s="96">
        <v>22.476356976028729</v>
      </c>
      <c r="AI11" s="109"/>
      <c r="AJ11" s="35">
        <v>25</v>
      </c>
      <c r="AK11" s="103"/>
    </row>
    <row r="12" spans="2:37" x14ac:dyDescent="0.25">
      <c r="B12" s="17">
        <v>44841</v>
      </c>
      <c r="C12" s="94">
        <v>40.28</v>
      </c>
      <c r="D12" s="95">
        <v>28.195999999999998</v>
      </c>
      <c r="E12" s="96">
        <v>421.60742631174315</v>
      </c>
      <c r="F12" s="98"/>
      <c r="G12" s="96">
        <v>190.84911753072106</v>
      </c>
      <c r="H12" s="68"/>
      <c r="I12" s="96">
        <v>0.86477474015494682</v>
      </c>
      <c r="J12" s="69"/>
      <c r="K12" s="96">
        <v>1.3738145907068418</v>
      </c>
      <c r="L12" s="69"/>
      <c r="M12" s="96">
        <v>0.69123738763502096</v>
      </c>
      <c r="N12" s="69"/>
      <c r="O12" s="96">
        <v>1.4835048472931691</v>
      </c>
      <c r="P12" s="69"/>
      <c r="Q12" s="96">
        <v>3.7286473183348461</v>
      </c>
      <c r="R12" s="107"/>
      <c r="S12" s="96">
        <v>11.540941084113847</v>
      </c>
      <c r="T12" s="75"/>
      <c r="U12" s="96">
        <v>4.9669827601229155</v>
      </c>
      <c r="V12" s="107"/>
      <c r="W12" s="96">
        <v>3.9515641593700415</v>
      </c>
      <c r="X12" s="107"/>
      <c r="Y12" s="96">
        <v>2.3880271055557358</v>
      </c>
      <c r="Z12" s="107"/>
      <c r="AA12" s="97">
        <v>1.5924479557526676E-3</v>
      </c>
      <c r="AB12" s="87"/>
      <c r="AC12" s="12">
        <v>40</v>
      </c>
      <c r="AD12" s="12">
        <v>10</v>
      </c>
      <c r="AE12" s="12">
        <v>15</v>
      </c>
      <c r="AF12" s="12">
        <v>500</v>
      </c>
      <c r="AG12" s="34">
        <f t="shared" si="0"/>
        <v>44877</v>
      </c>
      <c r="AH12" s="96">
        <v>21.841840766770655</v>
      </c>
      <c r="AI12" s="109"/>
      <c r="AJ12" s="35">
        <v>25</v>
      </c>
      <c r="AK12" s="103"/>
    </row>
    <row r="13" spans="2:37" ht="14.1" customHeight="1" x14ac:dyDescent="0.25">
      <c r="B13" s="17">
        <v>44842</v>
      </c>
      <c r="C13" s="94">
        <v>39.65</v>
      </c>
      <c r="D13" s="95"/>
      <c r="E13" s="96">
        <v>368.88842487319249</v>
      </c>
      <c r="F13" s="98"/>
      <c r="G13" s="96">
        <v>175.66057463007175</v>
      </c>
      <c r="H13" s="68"/>
      <c r="I13" s="96">
        <v>0.87322607645489492</v>
      </c>
      <c r="J13" s="69"/>
      <c r="K13" s="96">
        <v>1.0247831495373232</v>
      </c>
      <c r="L13" s="69"/>
      <c r="M13" s="96">
        <v>0.53621724328000564</v>
      </c>
      <c r="N13" s="69"/>
      <c r="O13" s="96">
        <v>2.1763664017207596</v>
      </c>
      <c r="P13" s="69"/>
      <c r="Q13" s="96">
        <v>3.0296658603169559</v>
      </c>
      <c r="R13" s="107"/>
      <c r="S13" s="96">
        <v>7.5043011243476911</v>
      </c>
      <c r="T13" s="75"/>
      <c r="U13" s="96">
        <v>6.9927947145247247</v>
      </c>
      <c r="V13" s="107"/>
      <c r="W13" s="96">
        <v>4.5982010836052432</v>
      </c>
      <c r="X13" s="107"/>
      <c r="Y13" s="96">
        <v>2.5651892152435729</v>
      </c>
      <c r="Z13" s="107"/>
      <c r="AA13" s="97">
        <v>7.9900014720725497E-4</v>
      </c>
      <c r="AB13" s="87"/>
      <c r="AC13" s="12">
        <v>40</v>
      </c>
      <c r="AD13" s="12">
        <v>10</v>
      </c>
      <c r="AE13" s="12">
        <v>15</v>
      </c>
      <c r="AF13" s="12">
        <v>500</v>
      </c>
      <c r="AG13" s="34">
        <f t="shared" si="0"/>
        <v>44884</v>
      </c>
      <c r="AH13" s="96">
        <v>23.114890750194224</v>
      </c>
      <c r="AI13" s="99"/>
      <c r="AJ13" s="35">
        <v>25</v>
      </c>
      <c r="AK13" s="103"/>
    </row>
    <row r="14" spans="2:37" x14ac:dyDescent="0.25">
      <c r="B14" s="17">
        <v>44843</v>
      </c>
      <c r="C14" s="94">
        <v>43.71</v>
      </c>
      <c r="D14" s="95">
        <v>30.597000000000001</v>
      </c>
      <c r="E14" s="96">
        <v>391.27129950444078</v>
      </c>
      <c r="F14" s="98"/>
      <c r="G14" s="96">
        <v>203.18764240206568</v>
      </c>
      <c r="H14" s="68"/>
      <c r="I14" s="96">
        <v>0.90705621041001505</v>
      </c>
      <c r="J14" s="69"/>
      <c r="K14" s="96">
        <v>1.3984253378071567</v>
      </c>
      <c r="L14" s="69"/>
      <c r="M14" s="96">
        <v>0.7336463034331886</v>
      </c>
      <c r="N14" s="69"/>
      <c r="O14" s="96">
        <v>1.5543061301838086</v>
      </c>
      <c r="P14" s="69"/>
      <c r="Q14" s="96">
        <v>2.9704600805021055</v>
      </c>
      <c r="R14" s="107"/>
      <c r="S14" s="96">
        <v>7.8506774481726476</v>
      </c>
      <c r="T14" s="75"/>
      <c r="U14" s="96">
        <v>6.9773865427223605</v>
      </c>
      <c r="V14" s="107"/>
      <c r="W14" s="96">
        <v>4.8166162866690279</v>
      </c>
      <c r="X14" s="107"/>
      <c r="Y14" s="96">
        <v>2.5881723083234727</v>
      </c>
      <c r="Z14" s="107"/>
      <c r="AA14" s="97">
        <v>1.7112973321362973E-3</v>
      </c>
      <c r="AB14" s="87"/>
      <c r="AC14" s="12">
        <v>40</v>
      </c>
      <c r="AD14" s="12">
        <v>10</v>
      </c>
      <c r="AE14" s="12">
        <v>15</v>
      </c>
      <c r="AF14" s="12">
        <v>500</v>
      </c>
      <c r="AG14" s="34">
        <f t="shared" si="0"/>
        <v>44891</v>
      </c>
      <c r="AH14" s="96">
        <v>23.161864546413828</v>
      </c>
      <c r="AI14" s="99"/>
      <c r="AJ14" s="35">
        <v>25</v>
      </c>
      <c r="AK14" s="103"/>
    </row>
    <row r="15" spans="2:37" x14ac:dyDescent="0.25">
      <c r="B15" s="17">
        <v>44844</v>
      </c>
      <c r="C15" s="94">
        <v>53.78</v>
      </c>
      <c r="D15" s="95">
        <v>37.646000000000001</v>
      </c>
      <c r="E15" s="96">
        <v>360.68364467710256</v>
      </c>
      <c r="F15" s="98"/>
      <c r="G15" s="96">
        <v>169.81381468934657</v>
      </c>
      <c r="H15" s="68"/>
      <c r="I15" s="96">
        <v>0.93706923062470804</v>
      </c>
      <c r="J15" s="69"/>
      <c r="K15" s="96">
        <v>1.1553500053441483</v>
      </c>
      <c r="L15" s="69"/>
      <c r="M15" s="96">
        <v>0.6330621048747257</v>
      </c>
      <c r="N15" s="69"/>
      <c r="O15" s="96">
        <v>1.3664768354237595</v>
      </c>
      <c r="P15" s="69"/>
      <c r="Q15" s="96">
        <v>2.8551628165770877</v>
      </c>
      <c r="R15" s="107"/>
      <c r="S15" s="96">
        <v>8.2689111286742794</v>
      </c>
      <c r="T15" s="75"/>
      <c r="U15" s="96">
        <v>9.5761161335381679</v>
      </c>
      <c r="V15" s="107"/>
      <c r="W15" s="96">
        <v>4.4375723891123213</v>
      </c>
      <c r="X15" s="107"/>
      <c r="Y15" s="96">
        <v>2.7801144151965151</v>
      </c>
      <c r="Z15" s="107"/>
      <c r="AA15" s="97">
        <v>1.3155719616046104E-3</v>
      </c>
      <c r="AB15" s="87"/>
      <c r="AC15" s="12">
        <v>40</v>
      </c>
      <c r="AD15" s="12">
        <v>10</v>
      </c>
      <c r="AE15" s="12">
        <v>15</v>
      </c>
      <c r="AF15" s="12">
        <v>500</v>
      </c>
      <c r="AG15" s="34">
        <f t="shared" si="0"/>
        <v>44898</v>
      </c>
      <c r="AH15" s="96">
        <v>33.127770937298997</v>
      </c>
      <c r="AI15" s="98">
        <v>23.189439656109311</v>
      </c>
      <c r="AJ15" s="35">
        <v>25</v>
      </c>
      <c r="AK15" s="103"/>
    </row>
    <row r="16" spans="2:37" x14ac:dyDescent="0.25">
      <c r="B16" s="17">
        <v>44845</v>
      </c>
      <c r="C16" s="94">
        <v>39.43</v>
      </c>
      <c r="D16" s="95"/>
      <c r="E16" s="96">
        <v>451.00781741056454</v>
      </c>
      <c r="F16" s="98"/>
      <c r="G16" s="96">
        <v>169.19503566540899</v>
      </c>
      <c r="H16" s="68"/>
      <c r="I16" s="96">
        <v>0.99994543623291976</v>
      </c>
      <c r="J16" s="69"/>
      <c r="K16" s="96">
        <v>0.89493790032695653</v>
      </c>
      <c r="L16" s="69"/>
      <c r="M16" s="96">
        <v>0.54691392908535674</v>
      </c>
      <c r="N16" s="69"/>
      <c r="O16" s="96">
        <v>2.063991327754076</v>
      </c>
      <c r="P16" s="69"/>
      <c r="Q16" s="96">
        <v>4.5090993232797079</v>
      </c>
      <c r="R16" s="107"/>
      <c r="S16" s="96">
        <v>9.9418405763171798</v>
      </c>
      <c r="T16" s="75"/>
      <c r="U16" s="96">
        <v>4.3017395088590344</v>
      </c>
      <c r="V16" s="107"/>
      <c r="W16" s="96">
        <v>4.5982719955683171</v>
      </c>
      <c r="X16" s="107"/>
      <c r="Y16" s="96">
        <v>2.6068141624914847</v>
      </c>
      <c r="Z16" s="107"/>
      <c r="AA16" s="97">
        <v>1.7049882163908668E-3</v>
      </c>
      <c r="AB16" s="87"/>
      <c r="AC16" s="12">
        <v>40</v>
      </c>
      <c r="AD16" s="12">
        <v>10</v>
      </c>
      <c r="AE16" s="12">
        <v>15</v>
      </c>
      <c r="AF16" s="12">
        <v>500</v>
      </c>
      <c r="AG16" s="34">
        <f t="shared" si="0"/>
        <v>44905</v>
      </c>
      <c r="AH16" s="96">
        <v>24.155731499654273</v>
      </c>
      <c r="AI16" s="109"/>
      <c r="AJ16" s="35">
        <v>25</v>
      </c>
      <c r="AK16" s="103"/>
    </row>
    <row r="17" spans="2:37" x14ac:dyDescent="0.25">
      <c r="B17" s="17">
        <v>44846</v>
      </c>
      <c r="C17" s="94">
        <v>47.18</v>
      </c>
      <c r="D17" s="95">
        <v>33.025999999999996</v>
      </c>
      <c r="E17" s="96">
        <v>437.98396301984332</v>
      </c>
      <c r="F17" s="98"/>
      <c r="G17" s="96">
        <v>147.09617324289204</v>
      </c>
      <c r="H17" s="68"/>
      <c r="I17" s="96">
        <v>1.0210754271042208</v>
      </c>
      <c r="J17" s="69"/>
      <c r="K17" s="96">
        <v>1.8494993509667088</v>
      </c>
      <c r="L17" s="69"/>
      <c r="M17" s="96">
        <v>0.93199990710702074</v>
      </c>
      <c r="N17" s="69"/>
      <c r="O17" s="96">
        <v>1.5515005095484122</v>
      </c>
      <c r="P17" s="69"/>
      <c r="Q17" s="96">
        <v>3.7737726854021578</v>
      </c>
      <c r="R17" s="107"/>
      <c r="S17" s="96">
        <v>10.358494356317619</v>
      </c>
      <c r="T17" s="75"/>
      <c r="U17" s="96">
        <v>6.6947385370964998</v>
      </c>
      <c r="V17" s="107"/>
      <c r="W17" s="96">
        <v>4.9807634086866388</v>
      </c>
      <c r="X17" s="107"/>
      <c r="Y17" s="96">
        <v>2.5265234344695462</v>
      </c>
      <c r="Z17" s="107"/>
      <c r="AA17" s="97">
        <v>6.6853689601265292E-4</v>
      </c>
      <c r="AB17" s="87"/>
      <c r="AC17" s="12">
        <v>40</v>
      </c>
      <c r="AD17" s="12">
        <v>10</v>
      </c>
      <c r="AE17" s="12">
        <v>15</v>
      </c>
      <c r="AF17" s="12">
        <v>500</v>
      </c>
      <c r="AG17" s="34">
        <f t="shared" si="0"/>
        <v>44912</v>
      </c>
      <c r="AH17" s="96">
        <v>31.07822496677392</v>
      </c>
      <c r="AI17" s="98">
        <v>21.754757476741744</v>
      </c>
      <c r="AJ17" s="35">
        <v>25</v>
      </c>
      <c r="AK17" s="103"/>
    </row>
    <row r="18" spans="2:37" x14ac:dyDescent="0.25">
      <c r="B18" s="17">
        <v>44847</v>
      </c>
      <c r="C18" s="94">
        <v>38.92</v>
      </c>
      <c r="D18" s="95"/>
      <c r="E18" s="96">
        <v>494.49147185772165</v>
      </c>
      <c r="F18" s="98"/>
      <c r="G18" s="96">
        <v>163.983806560191</v>
      </c>
      <c r="H18" s="68"/>
      <c r="I18" s="96">
        <v>0.97580779383698701</v>
      </c>
      <c r="J18" s="69"/>
      <c r="K18" s="96">
        <v>1.4679891837516266</v>
      </c>
      <c r="L18" s="69"/>
      <c r="M18" s="96">
        <v>0.43314691839082459</v>
      </c>
      <c r="N18" s="69"/>
      <c r="O18" s="96">
        <v>1.7270888453008202</v>
      </c>
      <c r="P18" s="69"/>
      <c r="Q18" s="96">
        <v>5.2083235217311614</v>
      </c>
      <c r="R18" s="107"/>
      <c r="S18" s="96">
        <v>11.840270585551872</v>
      </c>
      <c r="T18" s="75"/>
      <c r="U18" s="96">
        <v>6.0757664896043311</v>
      </c>
      <c r="V18" s="107"/>
      <c r="W18" s="96">
        <v>4.5988863705957161</v>
      </c>
      <c r="X18" s="107"/>
      <c r="Y18" s="96">
        <v>2.5475164558972234</v>
      </c>
      <c r="Z18" s="107"/>
      <c r="AA18" s="97">
        <v>7.1595454781057412E-4</v>
      </c>
      <c r="AB18" s="87"/>
      <c r="AC18" s="12">
        <v>40</v>
      </c>
      <c r="AD18" s="12">
        <v>10</v>
      </c>
      <c r="AE18" s="12">
        <v>15</v>
      </c>
      <c r="AF18" s="12">
        <v>500</v>
      </c>
      <c r="AG18" s="34">
        <f t="shared" si="0"/>
        <v>44919</v>
      </c>
      <c r="AH18" s="96">
        <v>29.5985086886243</v>
      </c>
      <c r="AI18" s="98">
        <v>20.718956082037007</v>
      </c>
      <c r="AJ18" s="35">
        <v>25</v>
      </c>
      <c r="AK18" s="103"/>
    </row>
    <row r="19" spans="2:37" x14ac:dyDescent="0.25">
      <c r="B19" s="17">
        <v>44848</v>
      </c>
      <c r="C19" s="94">
        <v>35.35</v>
      </c>
      <c r="D19" s="95"/>
      <c r="E19" s="96">
        <v>459.22071004251103</v>
      </c>
      <c r="F19" s="98"/>
      <c r="G19" s="96">
        <v>174.25839687526693</v>
      </c>
      <c r="H19" s="68"/>
      <c r="I19" s="96">
        <v>0.85136626180792641</v>
      </c>
      <c r="J19" s="69"/>
      <c r="K19" s="96">
        <v>1.6716276388638343</v>
      </c>
      <c r="L19" s="69"/>
      <c r="M19" s="96">
        <v>0.44877248169367828</v>
      </c>
      <c r="N19" s="69"/>
      <c r="O19" s="96">
        <v>1.2690063252975108</v>
      </c>
      <c r="P19" s="69"/>
      <c r="Q19" s="96">
        <v>3.2118306841904936</v>
      </c>
      <c r="R19" s="107"/>
      <c r="S19" s="96">
        <v>9.2771438414007026</v>
      </c>
      <c r="T19" s="75"/>
      <c r="U19" s="96">
        <v>5.5488105513856967</v>
      </c>
      <c r="V19" s="107"/>
      <c r="W19" s="96">
        <v>4.4705443539445957</v>
      </c>
      <c r="X19" s="107"/>
      <c r="Y19" s="96">
        <v>3.0615301572407279</v>
      </c>
      <c r="Z19" s="107"/>
      <c r="AA19" s="97">
        <v>7.7504568400875483E-4</v>
      </c>
      <c r="AB19" s="87"/>
      <c r="AC19" s="12">
        <v>40</v>
      </c>
      <c r="AD19" s="12">
        <v>10</v>
      </c>
      <c r="AE19" s="12">
        <v>15</v>
      </c>
      <c r="AF19" s="12">
        <v>500</v>
      </c>
      <c r="AG19" s="34">
        <f t="shared" si="0"/>
        <v>44926</v>
      </c>
      <c r="AH19" s="96">
        <v>26.295525252242786</v>
      </c>
      <c r="AI19" s="98">
        <v>18.406867676569949</v>
      </c>
      <c r="AJ19" s="35">
        <v>25</v>
      </c>
    </row>
    <row r="20" spans="2:37" x14ac:dyDescent="0.25">
      <c r="B20" s="17">
        <v>44849</v>
      </c>
      <c r="C20" s="94">
        <v>40.369999999999997</v>
      </c>
      <c r="D20" s="95">
        <v>28.258999999999997</v>
      </c>
      <c r="E20" s="96">
        <v>421.55908541763449</v>
      </c>
      <c r="F20" s="98"/>
      <c r="G20" s="96">
        <v>158.28272103864197</v>
      </c>
      <c r="H20" s="68"/>
      <c r="I20" s="96">
        <v>0.87906838221670014</v>
      </c>
      <c r="J20" s="69"/>
      <c r="K20" s="96">
        <v>1.4460796563094389</v>
      </c>
      <c r="L20" s="69"/>
      <c r="M20" s="96">
        <v>0.42375834257895229</v>
      </c>
      <c r="N20" s="69"/>
      <c r="O20" s="96">
        <v>1.7529919655093724</v>
      </c>
      <c r="P20" s="69"/>
      <c r="Q20" s="96">
        <v>3.6075387632398073</v>
      </c>
      <c r="R20" s="107"/>
      <c r="S20" s="96">
        <v>9.9504268276580543</v>
      </c>
      <c r="T20" s="75"/>
      <c r="U20" s="96">
        <v>4.2938394927738388</v>
      </c>
      <c r="V20" s="107"/>
      <c r="W20" s="96">
        <v>3.5122758130811431</v>
      </c>
      <c r="X20" s="107"/>
      <c r="Y20" s="96">
        <v>2.6825426279948181</v>
      </c>
      <c r="Z20" s="107"/>
      <c r="AA20" s="97">
        <v>8.5158685223991697E-4</v>
      </c>
      <c r="AB20" s="87"/>
      <c r="AC20" s="12">
        <v>40</v>
      </c>
      <c r="AD20" s="12">
        <v>10</v>
      </c>
      <c r="AE20" s="12">
        <v>15</v>
      </c>
      <c r="AF20" s="12">
        <v>500</v>
      </c>
    </row>
    <row r="21" spans="2:37" x14ac:dyDescent="0.25">
      <c r="B21" s="17">
        <v>44850</v>
      </c>
      <c r="C21" s="94">
        <v>40.31</v>
      </c>
      <c r="D21" s="95">
        <v>28.217000000000002</v>
      </c>
      <c r="E21" s="96">
        <v>445.92395045386212</v>
      </c>
      <c r="F21" s="98"/>
      <c r="G21" s="96">
        <v>149.99630937127895</v>
      </c>
      <c r="H21" s="68"/>
      <c r="I21" s="96">
        <v>1.032419087570402</v>
      </c>
      <c r="J21" s="69"/>
      <c r="K21" s="96">
        <v>2.326031530568303</v>
      </c>
      <c r="L21" s="69"/>
      <c r="M21" s="96">
        <v>0.52417159065840202</v>
      </c>
      <c r="N21" s="69"/>
      <c r="O21" s="96">
        <v>1.8187696769697803</v>
      </c>
      <c r="P21" s="69"/>
      <c r="Q21" s="96">
        <v>2.9430112320693302</v>
      </c>
      <c r="R21" s="107"/>
      <c r="S21" s="96">
        <v>12.17192777049741</v>
      </c>
      <c r="T21" s="75"/>
      <c r="U21" s="96">
        <v>4.9063987311193884</v>
      </c>
      <c r="V21" s="107"/>
      <c r="W21" s="96">
        <v>4.4595746442018349</v>
      </c>
      <c r="X21" s="107"/>
      <c r="Y21" s="96">
        <v>3.2430025817283745</v>
      </c>
      <c r="Z21" s="107"/>
      <c r="AA21" s="97">
        <v>1.160672537181987E-3</v>
      </c>
      <c r="AB21" s="87"/>
      <c r="AC21" s="12">
        <v>40</v>
      </c>
      <c r="AD21" s="12">
        <v>10</v>
      </c>
      <c r="AE21" s="12">
        <v>15</v>
      </c>
      <c r="AF21" s="12">
        <v>500</v>
      </c>
    </row>
    <row r="22" spans="2:37" x14ac:dyDescent="0.25">
      <c r="B22" s="17">
        <v>44851</v>
      </c>
      <c r="C22" s="94">
        <v>21.16</v>
      </c>
      <c r="D22" s="95"/>
      <c r="E22" s="96">
        <v>237.94875926304121</v>
      </c>
      <c r="F22" s="98"/>
      <c r="G22" s="96">
        <v>77.421509277773069</v>
      </c>
      <c r="H22" s="68"/>
      <c r="I22" s="96">
        <v>0.70740029858606657</v>
      </c>
      <c r="J22" s="69"/>
      <c r="K22" s="96">
        <v>2.5144819204842666</v>
      </c>
      <c r="L22" s="69"/>
      <c r="M22" s="96">
        <v>0.60068029271625312</v>
      </c>
      <c r="N22" s="69"/>
      <c r="O22" s="96">
        <v>1.6204504290267518</v>
      </c>
      <c r="P22" s="69"/>
      <c r="Q22" s="96">
        <v>4.1596250634331566</v>
      </c>
      <c r="R22" s="107"/>
      <c r="S22" s="96">
        <v>11.709741837960735</v>
      </c>
      <c r="T22" s="75"/>
      <c r="U22" s="96">
        <v>4.255543247433164</v>
      </c>
      <c r="V22" s="107"/>
      <c r="W22" s="96">
        <v>4.1313832433109408</v>
      </c>
      <c r="X22" s="107"/>
      <c r="Y22" s="96">
        <v>3.0068208440760684</v>
      </c>
      <c r="Z22" s="107"/>
      <c r="AA22" s="97">
        <v>1.0027504678186009E-3</v>
      </c>
      <c r="AB22" s="87"/>
      <c r="AC22" s="12">
        <v>40</v>
      </c>
      <c r="AD22" s="12">
        <v>10</v>
      </c>
      <c r="AE22" s="12">
        <v>15</v>
      </c>
      <c r="AF22" s="12">
        <v>500</v>
      </c>
    </row>
    <row r="23" spans="2:37" x14ac:dyDescent="0.25">
      <c r="B23" s="17">
        <v>44852</v>
      </c>
      <c r="C23" s="94">
        <v>15.47</v>
      </c>
      <c r="D23" s="95"/>
      <c r="E23" s="96">
        <v>178.38054669826579</v>
      </c>
      <c r="F23" s="98"/>
      <c r="G23" s="96">
        <v>68.552741806702585</v>
      </c>
      <c r="H23" s="68"/>
      <c r="I23" s="96">
        <v>0.80581652823878303</v>
      </c>
      <c r="J23" s="69"/>
      <c r="K23" s="96">
        <v>1.1470884221823259</v>
      </c>
      <c r="L23" s="69"/>
      <c r="M23" s="96">
        <v>0.62772588761937476</v>
      </c>
      <c r="N23" s="69"/>
      <c r="O23" s="96">
        <v>1.7778792792132994</v>
      </c>
      <c r="P23" s="69"/>
      <c r="Q23" s="96">
        <v>2.5273646336622608</v>
      </c>
      <c r="R23" s="107"/>
      <c r="S23" s="96">
        <v>6.6774733831500042</v>
      </c>
      <c r="T23" s="75"/>
      <c r="U23" s="96">
        <v>6.8494812051301661</v>
      </c>
      <c r="V23" s="107"/>
      <c r="W23" s="96">
        <v>3.8290807988904048</v>
      </c>
      <c r="X23" s="107"/>
      <c r="Y23" s="96">
        <v>3.0968011420485784</v>
      </c>
      <c r="Z23" s="107"/>
      <c r="AA23" s="97">
        <v>1.4575707162448729E-3</v>
      </c>
      <c r="AB23" s="87"/>
      <c r="AC23" s="12">
        <v>40</v>
      </c>
      <c r="AD23" s="12">
        <v>10</v>
      </c>
      <c r="AE23" s="12">
        <v>15</v>
      </c>
      <c r="AF23" s="12">
        <v>500</v>
      </c>
    </row>
    <row r="24" spans="2:37" x14ac:dyDescent="0.25">
      <c r="B24" s="17">
        <v>44853</v>
      </c>
      <c r="C24" s="94">
        <v>11.68</v>
      </c>
      <c r="D24" s="95"/>
      <c r="E24" s="96">
        <v>349.70097030885699</v>
      </c>
      <c r="F24" s="98"/>
      <c r="G24" s="96">
        <v>125.06353379840206</v>
      </c>
      <c r="H24" s="68"/>
      <c r="I24" s="96">
        <v>1.1905842148280461</v>
      </c>
      <c r="J24" s="69"/>
      <c r="K24" s="96">
        <v>0.69590648433017077</v>
      </c>
      <c r="L24" s="69"/>
      <c r="M24" s="96">
        <v>0.3615611158856592</v>
      </c>
      <c r="N24" s="69"/>
      <c r="O24" s="96">
        <v>1.1016991592415317</v>
      </c>
      <c r="P24" s="69"/>
      <c r="Q24" s="96">
        <v>1.3317892095908404</v>
      </c>
      <c r="R24" s="107"/>
      <c r="S24" s="96">
        <v>1.9274850426937402</v>
      </c>
      <c r="T24" s="75"/>
      <c r="U24" s="96">
        <v>4.534860084424988</v>
      </c>
      <c r="V24" s="107"/>
      <c r="W24" s="96">
        <v>3.6342420019872468</v>
      </c>
      <c r="X24" s="107"/>
      <c r="Y24" s="96">
        <v>2.3847538498491789</v>
      </c>
      <c r="Z24" s="107"/>
      <c r="AA24" s="97">
        <v>1.9080071203142254E-3</v>
      </c>
      <c r="AB24" s="87"/>
      <c r="AC24" s="12">
        <v>40</v>
      </c>
      <c r="AD24" s="12">
        <v>10</v>
      </c>
      <c r="AE24" s="12">
        <v>15</v>
      </c>
      <c r="AF24" s="12">
        <v>500</v>
      </c>
    </row>
    <row r="25" spans="2:37" x14ac:dyDescent="0.25">
      <c r="B25" s="17">
        <v>44854</v>
      </c>
      <c r="C25" s="94">
        <v>15.5</v>
      </c>
      <c r="D25" s="95"/>
      <c r="E25" s="96">
        <v>440.1112554151677</v>
      </c>
      <c r="F25" s="98"/>
      <c r="G25" s="96">
        <v>168.28710763350674</v>
      </c>
      <c r="H25" s="68"/>
      <c r="I25" s="96">
        <v>1.1596008266266435</v>
      </c>
      <c r="J25" s="69"/>
      <c r="K25" s="96">
        <v>1.5667387763769165</v>
      </c>
      <c r="L25" s="69"/>
      <c r="M25" s="96">
        <v>0.44119639678429851</v>
      </c>
      <c r="N25" s="69"/>
      <c r="O25" s="96">
        <v>1.5704638139711624</v>
      </c>
      <c r="P25" s="69"/>
      <c r="Q25" s="96">
        <v>1.1513692786593916</v>
      </c>
      <c r="R25" s="107"/>
      <c r="S25" s="96">
        <v>1.5201565886129773</v>
      </c>
      <c r="T25" s="75"/>
      <c r="U25" s="96">
        <v>5.9408715563028132</v>
      </c>
      <c r="V25" s="107"/>
      <c r="W25" s="96">
        <v>3.9570609664089211</v>
      </c>
      <c r="X25" s="107"/>
      <c r="Y25" s="96">
        <v>2.7999439647161317</v>
      </c>
      <c r="Z25" s="107"/>
      <c r="AA25" s="97">
        <v>1.3551015622696196E-3</v>
      </c>
      <c r="AB25" s="87"/>
      <c r="AC25" s="12">
        <v>40</v>
      </c>
      <c r="AD25" s="12">
        <v>10</v>
      </c>
      <c r="AE25" s="12">
        <v>15</v>
      </c>
      <c r="AF25" s="12">
        <v>500</v>
      </c>
      <c r="AH25" s="16"/>
      <c r="AI25" s="16"/>
    </row>
    <row r="26" spans="2:37" x14ac:dyDescent="0.25">
      <c r="B26" s="17">
        <v>44855</v>
      </c>
      <c r="C26" s="94">
        <v>23.61</v>
      </c>
      <c r="D26" s="95"/>
      <c r="E26" s="96">
        <v>428.09114455616196</v>
      </c>
      <c r="F26" s="98"/>
      <c r="G26" s="96">
        <v>178.35511113454893</v>
      </c>
      <c r="H26" s="68"/>
      <c r="I26" s="96">
        <v>0.99191967944321391</v>
      </c>
      <c r="J26" s="69"/>
      <c r="K26" s="96">
        <v>2.191191927913382</v>
      </c>
      <c r="L26" s="69"/>
      <c r="M26" s="96">
        <v>0.59719700772900242</v>
      </c>
      <c r="N26" s="69"/>
      <c r="O26" s="96">
        <v>1.4034881033773463</v>
      </c>
      <c r="P26" s="69"/>
      <c r="Q26" s="96">
        <v>2.5191541449920511</v>
      </c>
      <c r="R26" s="107"/>
      <c r="S26" s="96">
        <v>2.1389199318372514</v>
      </c>
      <c r="T26" s="75"/>
      <c r="U26" s="96">
        <v>5.6708496697100292</v>
      </c>
      <c r="V26" s="107"/>
      <c r="W26" s="96">
        <v>4.238171117035785</v>
      </c>
      <c r="X26" s="107"/>
      <c r="Y26" s="96">
        <v>3.0491715971549618</v>
      </c>
      <c r="Z26" s="107"/>
      <c r="AA26" s="97">
        <v>3.1196031379788951E-3</v>
      </c>
      <c r="AB26" s="87"/>
      <c r="AC26" s="12">
        <v>40</v>
      </c>
      <c r="AD26" s="12">
        <v>10</v>
      </c>
      <c r="AE26" s="12">
        <v>15</v>
      </c>
      <c r="AF26" s="12">
        <v>500</v>
      </c>
      <c r="AH26" s="16"/>
      <c r="AI26" s="16"/>
    </row>
    <row r="27" spans="2:37" x14ac:dyDescent="0.25">
      <c r="B27" s="17">
        <v>44856</v>
      </c>
      <c r="C27" s="94">
        <v>37.99</v>
      </c>
      <c r="D27" s="95"/>
      <c r="E27" s="96">
        <v>409.89482574073907</v>
      </c>
      <c r="F27" s="98"/>
      <c r="G27" s="96">
        <v>137.06037738359612</v>
      </c>
      <c r="H27" s="68"/>
      <c r="I27" s="96">
        <v>0.98938889097381277</v>
      </c>
      <c r="J27" s="69"/>
      <c r="K27" s="96">
        <v>2.0825863436533316</v>
      </c>
      <c r="L27" s="69"/>
      <c r="M27" s="96">
        <v>0.58757329872710451</v>
      </c>
      <c r="N27" s="69"/>
      <c r="O27" s="96">
        <v>1.7422606010804846</v>
      </c>
      <c r="P27" s="69"/>
      <c r="Q27" s="96">
        <v>3.1655345029327413</v>
      </c>
      <c r="R27" s="107"/>
      <c r="S27" s="96">
        <v>2.3407925679818988</v>
      </c>
      <c r="T27" s="75"/>
      <c r="U27" s="96">
        <v>7.7529706873272097</v>
      </c>
      <c r="V27" s="107"/>
      <c r="W27" s="96">
        <v>3.6719160754822346</v>
      </c>
      <c r="X27" s="107"/>
      <c r="Y27" s="96">
        <v>2.8416616800409207</v>
      </c>
      <c r="Z27" s="107"/>
      <c r="AA27" s="97">
        <v>1.8384976364654798E-3</v>
      </c>
      <c r="AB27" s="87"/>
      <c r="AC27" s="12">
        <v>40</v>
      </c>
      <c r="AD27" s="12">
        <v>10</v>
      </c>
      <c r="AE27" s="12">
        <v>15</v>
      </c>
      <c r="AF27" s="12">
        <v>500</v>
      </c>
      <c r="AH27" s="16"/>
      <c r="AI27" s="16"/>
    </row>
    <row r="28" spans="2:37" x14ac:dyDescent="0.25">
      <c r="B28" s="17">
        <v>44857</v>
      </c>
      <c r="C28" s="94">
        <v>20.92</v>
      </c>
      <c r="D28" s="95"/>
      <c r="E28" s="96">
        <v>421.89014844955921</v>
      </c>
      <c r="F28" s="98"/>
      <c r="G28" s="96">
        <v>156.72084518734843</v>
      </c>
      <c r="H28" s="68"/>
      <c r="I28" s="96">
        <v>0.98391635185550397</v>
      </c>
      <c r="J28" s="69"/>
      <c r="K28" s="96">
        <v>1.8973509081003521</v>
      </c>
      <c r="L28" s="69"/>
      <c r="M28" s="96">
        <v>0.46832785848072994</v>
      </c>
      <c r="N28" s="69"/>
      <c r="O28" s="96">
        <v>1.3713919217626984</v>
      </c>
      <c r="P28" s="69"/>
      <c r="Q28" s="96">
        <v>3.7732257017311537</v>
      </c>
      <c r="R28" s="107"/>
      <c r="S28" s="96">
        <v>3.2450554200090025</v>
      </c>
      <c r="T28" s="75"/>
      <c r="U28" s="96">
        <v>6.3440397265763915</v>
      </c>
      <c r="V28" s="107"/>
      <c r="W28" s="96">
        <v>5.0706886438280518</v>
      </c>
      <c r="X28" s="107"/>
      <c r="Y28" s="96">
        <v>3.3323799584461744</v>
      </c>
      <c r="Z28" s="107"/>
      <c r="AA28" s="97">
        <v>1.6464126500173577E-3</v>
      </c>
      <c r="AB28" s="87"/>
      <c r="AC28" s="12">
        <v>40</v>
      </c>
      <c r="AD28" s="12">
        <v>10</v>
      </c>
      <c r="AE28" s="12">
        <v>15</v>
      </c>
      <c r="AF28" s="12">
        <v>500</v>
      </c>
      <c r="AH28" s="16"/>
      <c r="AI28" s="16"/>
    </row>
    <row r="29" spans="2:37" ht="13.5" customHeight="1" x14ac:dyDescent="0.25">
      <c r="B29" s="17">
        <v>44858</v>
      </c>
      <c r="C29" s="94">
        <v>25.1</v>
      </c>
      <c r="D29" s="95"/>
      <c r="E29" s="96">
        <v>308.5595005785446</v>
      </c>
      <c r="F29" s="98"/>
      <c r="G29" s="96">
        <v>152.87868291855014</v>
      </c>
      <c r="H29" s="68"/>
      <c r="I29" s="96">
        <v>1.2696730327370409</v>
      </c>
      <c r="J29" s="69"/>
      <c r="K29" s="96">
        <v>2.5419097866178317</v>
      </c>
      <c r="L29" s="69"/>
      <c r="M29" s="96">
        <v>0.59578416828534941</v>
      </c>
      <c r="N29" s="69"/>
      <c r="O29" s="96">
        <v>1.232419101530245</v>
      </c>
      <c r="P29" s="69"/>
      <c r="Q29" s="96">
        <v>5.1457913899457859</v>
      </c>
      <c r="R29" s="107"/>
      <c r="S29" s="96">
        <v>3.6514260410982948</v>
      </c>
      <c r="T29" s="75"/>
      <c r="U29" s="96">
        <v>4.9548019183778438</v>
      </c>
      <c r="V29" s="107"/>
      <c r="W29" s="96">
        <v>4.987897826480701</v>
      </c>
      <c r="X29" s="107"/>
      <c r="Y29" s="96">
        <v>3.2151816479973272</v>
      </c>
      <c r="Z29" s="107"/>
      <c r="AA29" s="97">
        <v>1.1062059574754115E-3</v>
      </c>
      <c r="AB29" s="87"/>
      <c r="AC29" s="12">
        <v>40</v>
      </c>
      <c r="AD29" s="12">
        <v>10</v>
      </c>
      <c r="AE29" s="12">
        <v>15</v>
      </c>
      <c r="AF29" s="12">
        <v>500</v>
      </c>
      <c r="AH29" s="16"/>
      <c r="AI29" s="16"/>
    </row>
    <row r="30" spans="2:37" x14ac:dyDescent="0.25">
      <c r="B30" s="17">
        <v>44859</v>
      </c>
      <c r="C30" s="94">
        <v>34.21</v>
      </c>
      <c r="D30" s="95"/>
      <c r="E30" s="96">
        <v>348.30687257056582</v>
      </c>
      <c r="F30" s="98"/>
      <c r="G30" s="96">
        <v>147.98644089690941</v>
      </c>
      <c r="H30" s="68"/>
      <c r="I30" s="96">
        <v>1.1452501125692764</v>
      </c>
      <c r="J30" s="69"/>
      <c r="K30" s="96">
        <v>2.9338491433754008</v>
      </c>
      <c r="L30" s="69"/>
      <c r="M30" s="96">
        <v>0.6314133664279582</v>
      </c>
      <c r="N30" s="69"/>
      <c r="O30" s="96">
        <v>1.2115888430547161</v>
      </c>
      <c r="P30" s="69"/>
      <c r="Q30" s="96">
        <v>2.2710471100304281</v>
      </c>
      <c r="R30" s="107"/>
      <c r="S30" s="96">
        <v>1.9272028322932995</v>
      </c>
      <c r="T30" s="75"/>
      <c r="U30" s="96">
        <v>5.9159200590968943</v>
      </c>
      <c r="V30" s="107"/>
      <c r="W30" s="96">
        <v>3.4214070319546521</v>
      </c>
      <c r="X30" s="107"/>
      <c r="Y30" s="96">
        <v>2.5473203856498623</v>
      </c>
      <c r="Z30" s="107"/>
      <c r="AA30" s="97">
        <v>2.5123264647240154E-3</v>
      </c>
      <c r="AB30" s="87"/>
      <c r="AC30" s="12">
        <v>40</v>
      </c>
      <c r="AD30" s="12">
        <v>10</v>
      </c>
      <c r="AE30" s="12">
        <v>15</v>
      </c>
      <c r="AF30" s="12">
        <v>500</v>
      </c>
      <c r="AH30" s="16"/>
      <c r="AI30" s="16"/>
    </row>
    <row r="31" spans="2:37" ht="14.25" customHeight="1" x14ac:dyDescent="0.25">
      <c r="B31" s="17">
        <v>44860</v>
      </c>
      <c r="C31" s="94">
        <v>39.090000000000003</v>
      </c>
      <c r="D31" s="95"/>
      <c r="E31" s="96">
        <v>407.7446795262332</v>
      </c>
      <c r="F31" s="98"/>
      <c r="G31" s="96">
        <v>146.30743040452958</v>
      </c>
      <c r="H31" s="68"/>
      <c r="I31" s="96">
        <v>1.1725176969312316</v>
      </c>
      <c r="J31" s="69"/>
      <c r="K31" s="96">
        <v>2.2514122662757856</v>
      </c>
      <c r="L31" s="69"/>
      <c r="M31" s="96">
        <v>0.51250144288487542</v>
      </c>
      <c r="N31" s="69"/>
      <c r="O31" s="96">
        <v>0.29187652841955453</v>
      </c>
      <c r="P31" s="69"/>
      <c r="Q31" s="96">
        <v>1.3050165440705894</v>
      </c>
      <c r="R31" s="107"/>
      <c r="S31" s="96">
        <v>1.7371381541040072</v>
      </c>
      <c r="T31" s="75"/>
      <c r="U31" s="96">
        <v>4.4172969571072684</v>
      </c>
      <c r="V31" s="107"/>
      <c r="W31" s="96">
        <v>3.1382516040979445</v>
      </c>
      <c r="X31" s="107"/>
      <c r="Y31" s="96">
        <v>2.4150351370903933</v>
      </c>
      <c r="Z31" s="107"/>
      <c r="AA31" s="97">
        <v>4.5333699021904705E-3</v>
      </c>
      <c r="AB31" s="87"/>
      <c r="AC31" s="12">
        <v>40</v>
      </c>
      <c r="AD31" s="12">
        <v>10</v>
      </c>
      <c r="AE31" s="12">
        <v>15</v>
      </c>
      <c r="AF31" s="12">
        <v>500</v>
      </c>
      <c r="AH31" s="16"/>
      <c r="AI31" s="16"/>
    </row>
    <row r="32" spans="2:37" x14ac:dyDescent="0.25">
      <c r="B32" s="17">
        <v>44861</v>
      </c>
      <c r="C32" s="94">
        <v>43.25</v>
      </c>
      <c r="D32" s="95">
        <v>30.274999999999999</v>
      </c>
      <c r="E32" s="96">
        <v>426.29187777865206</v>
      </c>
      <c r="F32" s="98"/>
      <c r="G32" s="96">
        <v>148.01184890882845</v>
      </c>
      <c r="H32" s="68"/>
      <c r="I32" s="96">
        <v>1.0204323106204118</v>
      </c>
      <c r="J32" s="69"/>
      <c r="K32" s="96">
        <v>2.1956357215466102</v>
      </c>
      <c r="L32" s="69"/>
      <c r="M32" s="96">
        <v>0.5789173219596041</v>
      </c>
      <c r="N32" s="69"/>
      <c r="O32" s="96">
        <v>0.99936156770145423</v>
      </c>
      <c r="P32" s="69"/>
      <c r="Q32" s="96">
        <v>1.0581208207373112</v>
      </c>
      <c r="R32" s="107"/>
      <c r="S32" s="96">
        <v>2.8530817210258639</v>
      </c>
      <c r="T32" s="75"/>
      <c r="U32" s="96">
        <v>6.2757987684320327</v>
      </c>
      <c r="V32" s="107"/>
      <c r="W32" s="96">
        <v>3.9057694068532451</v>
      </c>
      <c r="X32" s="107"/>
      <c r="Y32" s="96">
        <v>2.4766615138864165</v>
      </c>
      <c r="Z32" s="107"/>
      <c r="AA32" s="97">
        <v>1.5633954732507834E-2</v>
      </c>
      <c r="AB32" s="87"/>
      <c r="AC32" s="12">
        <v>40</v>
      </c>
      <c r="AD32" s="12">
        <v>10</v>
      </c>
      <c r="AE32" s="12">
        <v>15</v>
      </c>
      <c r="AF32" s="12">
        <v>500</v>
      </c>
      <c r="AH32" s="16"/>
      <c r="AI32" s="16"/>
    </row>
    <row r="33" spans="2:35" x14ac:dyDescent="0.25">
      <c r="B33" s="17">
        <v>44862</v>
      </c>
      <c r="C33" s="94">
        <v>36.36</v>
      </c>
      <c r="D33" s="95"/>
      <c r="E33" s="96">
        <v>302.28387808480119</v>
      </c>
      <c r="F33" s="98"/>
      <c r="G33" s="96">
        <v>135.81768461439967</v>
      </c>
      <c r="H33" s="68"/>
      <c r="I33" s="96">
        <v>1.0189881431844423</v>
      </c>
      <c r="J33" s="69"/>
      <c r="K33" s="96">
        <v>2.8799543507789793</v>
      </c>
      <c r="L33" s="69"/>
      <c r="M33" s="96">
        <v>0.73381891550227074</v>
      </c>
      <c r="N33" s="69"/>
      <c r="O33" s="96">
        <v>1.3289825026788613</v>
      </c>
      <c r="P33" s="69"/>
      <c r="Q33" s="96">
        <v>3.4133152888927363</v>
      </c>
      <c r="R33" s="107"/>
      <c r="S33" s="96">
        <v>5.4155510070838941</v>
      </c>
      <c r="T33" s="75"/>
      <c r="U33" s="96">
        <v>3.8258435186454567</v>
      </c>
      <c r="V33" s="107"/>
      <c r="W33" s="96">
        <v>4.6904288015073181</v>
      </c>
      <c r="X33" s="107"/>
      <c r="Y33" s="96">
        <v>2.5795942233326974</v>
      </c>
      <c r="Z33" s="107"/>
      <c r="AA33" s="97">
        <v>2.0067813171815503E-2</v>
      </c>
      <c r="AB33" s="87"/>
      <c r="AC33" s="12">
        <v>40</v>
      </c>
      <c r="AD33" s="12">
        <v>10</v>
      </c>
      <c r="AE33" s="12">
        <v>15</v>
      </c>
      <c r="AF33" s="12">
        <v>500</v>
      </c>
      <c r="AH33" s="16"/>
      <c r="AI33" s="16"/>
    </row>
    <row r="34" spans="2:35" x14ac:dyDescent="0.25">
      <c r="B34" s="17">
        <v>44863</v>
      </c>
      <c r="C34" s="94">
        <v>42.54</v>
      </c>
      <c r="D34" s="95">
        <v>29.777999999999999</v>
      </c>
      <c r="E34" s="96">
        <v>375.95952574892573</v>
      </c>
      <c r="F34" s="98"/>
      <c r="G34" s="96">
        <v>159.83684212028172</v>
      </c>
      <c r="H34" s="68"/>
      <c r="I34" s="96">
        <v>1.0850878615955131</v>
      </c>
      <c r="J34" s="69"/>
      <c r="K34" s="96">
        <v>2.3801844045769944</v>
      </c>
      <c r="L34" s="69"/>
      <c r="M34" s="96">
        <v>0.61349461570117358</v>
      </c>
      <c r="N34" s="69"/>
      <c r="O34" s="96">
        <v>1.5950091443170846</v>
      </c>
      <c r="P34" s="69"/>
      <c r="Q34" s="96">
        <v>3.1080257276338874</v>
      </c>
      <c r="R34" s="107"/>
      <c r="S34" s="96">
        <v>5.1919497276145856</v>
      </c>
      <c r="T34" s="75"/>
      <c r="U34" s="96" t="s">
        <v>86</v>
      </c>
      <c r="V34" s="107"/>
      <c r="W34" s="96" t="s">
        <v>86</v>
      </c>
      <c r="X34" s="107"/>
      <c r="Y34" s="96" t="s">
        <v>86</v>
      </c>
      <c r="Z34" s="107"/>
      <c r="AA34" s="97">
        <v>1.5607430052937285E-2</v>
      </c>
      <c r="AB34" s="87"/>
      <c r="AC34" s="12">
        <v>40</v>
      </c>
      <c r="AD34" s="12">
        <v>10</v>
      </c>
      <c r="AE34" s="12">
        <v>15</v>
      </c>
      <c r="AF34" s="12">
        <v>500</v>
      </c>
      <c r="AH34" s="16"/>
      <c r="AI34" s="16"/>
    </row>
    <row r="35" spans="2:35" x14ac:dyDescent="0.25">
      <c r="B35" s="17">
        <v>44864</v>
      </c>
      <c r="C35" s="94">
        <v>52.54</v>
      </c>
      <c r="D35" s="95">
        <v>36.777999999999999</v>
      </c>
      <c r="E35" s="96">
        <v>340.38056082643573</v>
      </c>
      <c r="F35" s="98"/>
      <c r="G35" s="96">
        <v>142.66396529276517</v>
      </c>
      <c r="H35" s="68"/>
      <c r="I35" s="96">
        <v>0.96086685957310403</v>
      </c>
      <c r="J35" s="69"/>
      <c r="K35" s="96">
        <v>2.4151645861903037</v>
      </c>
      <c r="L35" s="69"/>
      <c r="M35" s="96">
        <v>0.71430633934972942</v>
      </c>
      <c r="N35" s="69"/>
      <c r="O35" s="96">
        <v>1.5165531043369889</v>
      </c>
      <c r="P35" s="69"/>
      <c r="Q35" s="96">
        <v>3.7562957511972637</v>
      </c>
      <c r="R35" s="107"/>
      <c r="S35" s="96">
        <v>5.0898255019861605</v>
      </c>
      <c r="T35" s="75"/>
      <c r="U35" s="96" t="s">
        <v>86</v>
      </c>
      <c r="V35" s="107"/>
      <c r="W35" s="96" t="s">
        <v>86</v>
      </c>
      <c r="X35" s="107"/>
      <c r="Y35" s="96" t="s">
        <v>86</v>
      </c>
      <c r="Z35" s="107"/>
      <c r="AA35" s="97">
        <v>1.3853396592518521E-2</v>
      </c>
      <c r="AB35" s="87"/>
      <c r="AC35" s="12">
        <v>40</v>
      </c>
      <c r="AD35" s="12">
        <v>10</v>
      </c>
      <c r="AE35" s="12">
        <v>15</v>
      </c>
      <c r="AF35" s="12">
        <v>500</v>
      </c>
      <c r="AH35" s="16"/>
      <c r="AI35" s="16"/>
    </row>
    <row r="36" spans="2:35" x14ac:dyDescent="0.25">
      <c r="B36" s="17">
        <v>44865</v>
      </c>
      <c r="C36" s="94">
        <v>43.22</v>
      </c>
      <c r="D36" s="95">
        <v>30.254000000000001</v>
      </c>
      <c r="E36" s="96">
        <v>298.30196950143761</v>
      </c>
      <c r="F36" s="98"/>
      <c r="G36" s="96">
        <v>159.88305777995501</v>
      </c>
      <c r="H36" s="68"/>
      <c r="I36" s="96">
        <v>1.4085338051569698</v>
      </c>
      <c r="J36" s="69"/>
      <c r="K36" s="96">
        <v>2.2744790473411718</v>
      </c>
      <c r="L36" s="69"/>
      <c r="M36" s="96">
        <v>0.67702055745769185</v>
      </c>
      <c r="N36" s="69"/>
      <c r="O36" s="96">
        <v>1.6501995409206285</v>
      </c>
      <c r="P36" s="69"/>
      <c r="Q36" s="96">
        <v>1.8803618573404681</v>
      </c>
      <c r="R36" s="107"/>
      <c r="S36" s="96">
        <v>6.2478506183247831</v>
      </c>
      <c r="T36" s="75"/>
      <c r="U36" s="96">
        <v>6.0883976482725064</v>
      </c>
      <c r="V36" s="107"/>
      <c r="W36" s="96">
        <v>7.5507207802053635</v>
      </c>
      <c r="X36" s="107"/>
      <c r="Y36" s="96">
        <v>2.366206005140604</v>
      </c>
      <c r="Z36" s="107"/>
      <c r="AA36" s="97">
        <v>3.1905733217087409E-2</v>
      </c>
      <c r="AB36" s="87"/>
      <c r="AC36" s="12">
        <v>40</v>
      </c>
      <c r="AD36" s="12">
        <v>10</v>
      </c>
      <c r="AE36" s="12">
        <v>15</v>
      </c>
      <c r="AF36" s="12">
        <v>500</v>
      </c>
      <c r="AH36" s="16"/>
      <c r="AI36" s="16"/>
    </row>
    <row r="37" spans="2:35" x14ac:dyDescent="0.25">
      <c r="B37" s="17">
        <v>44866</v>
      </c>
      <c r="C37" s="101">
        <v>9.07</v>
      </c>
      <c r="D37" s="95"/>
      <c r="E37" s="96">
        <v>90.335764614183105</v>
      </c>
      <c r="F37" s="98"/>
      <c r="G37" s="96">
        <v>27.75456526048551</v>
      </c>
      <c r="H37" s="68"/>
      <c r="I37" s="96">
        <v>0.53252018796300382</v>
      </c>
      <c r="J37" s="69"/>
      <c r="K37" s="96">
        <v>2.9020612887635124</v>
      </c>
      <c r="L37" s="69"/>
      <c r="M37" s="96">
        <v>0.78494348198911645</v>
      </c>
      <c r="N37" s="69"/>
      <c r="O37" s="96">
        <v>1.4779918601306885</v>
      </c>
      <c r="P37" s="69"/>
      <c r="Q37" s="96">
        <v>0.85065865559301868</v>
      </c>
      <c r="R37" s="107"/>
      <c r="S37" s="96">
        <v>7.8902625347700077</v>
      </c>
      <c r="T37" s="75"/>
      <c r="U37" s="96">
        <v>6.8436706093864599</v>
      </c>
      <c r="V37" s="107"/>
      <c r="W37" s="96">
        <v>6.7394598549152276</v>
      </c>
      <c r="X37" s="107"/>
      <c r="Y37" s="96">
        <v>2.1542098227707447</v>
      </c>
      <c r="Z37" s="107"/>
      <c r="AA37" s="97">
        <v>4.2816111015597694E-2</v>
      </c>
      <c r="AB37" s="87"/>
      <c r="AC37" s="12">
        <v>40</v>
      </c>
      <c r="AD37" s="12">
        <v>10</v>
      </c>
      <c r="AE37" s="12">
        <v>15</v>
      </c>
      <c r="AF37" s="12">
        <v>500</v>
      </c>
      <c r="AH37" s="16"/>
      <c r="AI37" s="16"/>
    </row>
    <row r="38" spans="2:35" x14ac:dyDescent="0.25">
      <c r="B38" s="17">
        <v>44867</v>
      </c>
      <c r="C38" s="93">
        <v>0</v>
      </c>
      <c r="D38" s="95"/>
      <c r="E38" s="96">
        <v>27.450622846635419</v>
      </c>
      <c r="F38" s="98"/>
      <c r="G38" s="96">
        <v>2.9529821280818309</v>
      </c>
      <c r="H38" s="68"/>
      <c r="I38" s="96">
        <v>0.20885081197629438</v>
      </c>
      <c r="J38" s="69"/>
      <c r="K38" s="96">
        <v>2.6526570027575107</v>
      </c>
      <c r="L38" s="69"/>
      <c r="M38" s="96">
        <v>0.83126913314155426</v>
      </c>
      <c r="N38" s="69"/>
      <c r="O38" s="96">
        <v>0.99559073610619875</v>
      </c>
      <c r="P38" s="69"/>
      <c r="Q38" s="96">
        <v>0.3976173983132813</v>
      </c>
      <c r="R38" s="107"/>
      <c r="S38" s="96">
        <v>6.1201487187889265</v>
      </c>
      <c r="T38" s="75"/>
      <c r="U38" s="96">
        <v>8.75006376055142</v>
      </c>
      <c r="V38" s="107"/>
      <c r="W38" s="96">
        <v>5.7161223106593102</v>
      </c>
      <c r="X38" s="107"/>
      <c r="Y38" s="96">
        <v>2.8746303286307264</v>
      </c>
      <c r="Z38" s="107"/>
      <c r="AA38" s="97">
        <v>5.7184176975639829E-2</v>
      </c>
      <c r="AB38" s="110"/>
      <c r="AC38" s="12">
        <v>40</v>
      </c>
      <c r="AD38" s="12">
        <v>10</v>
      </c>
      <c r="AE38" s="12">
        <v>15</v>
      </c>
      <c r="AF38" s="12">
        <v>500</v>
      </c>
      <c r="AH38" s="16"/>
      <c r="AI38" s="16"/>
    </row>
    <row r="39" spans="2:35" x14ac:dyDescent="0.25">
      <c r="B39" s="17">
        <v>44868</v>
      </c>
      <c r="C39" s="93">
        <v>0</v>
      </c>
      <c r="D39" s="95"/>
      <c r="E39" s="96">
        <v>29.231625275525683</v>
      </c>
      <c r="F39" s="98"/>
      <c r="G39" s="96">
        <v>3.1708125087977574</v>
      </c>
      <c r="H39" s="68"/>
      <c r="I39" s="96">
        <v>0.60057266338285786</v>
      </c>
      <c r="J39" s="69"/>
      <c r="K39" s="96">
        <v>1.7430954449074041</v>
      </c>
      <c r="L39" s="69"/>
      <c r="M39" s="96">
        <v>0.56271777131840539</v>
      </c>
      <c r="N39" s="69"/>
      <c r="O39" s="96">
        <v>1.75234402397318</v>
      </c>
      <c r="P39" s="69"/>
      <c r="Q39" s="96">
        <v>0.62952506058115731</v>
      </c>
      <c r="R39" s="107"/>
      <c r="S39" s="96">
        <v>10.061922111311119</v>
      </c>
      <c r="T39" s="75"/>
      <c r="U39" s="96">
        <v>6.2227203043731203</v>
      </c>
      <c r="V39" s="107"/>
      <c r="W39" s="96">
        <v>5.9515329597409874</v>
      </c>
      <c r="X39" s="107"/>
      <c r="Y39" s="96">
        <v>2.9714361391894895</v>
      </c>
      <c r="Z39" s="107"/>
      <c r="AA39" s="97">
        <v>4.847555446684014E-2</v>
      </c>
      <c r="AB39" s="110"/>
      <c r="AC39" s="12">
        <v>40</v>
      </c>
      <c r="AD39" s="12">
        <v>10</v>
      </c>
      <c r="AE39" s="12">
        <v>15</v>
      </c>
      <c r="AF39" s="12">
        <v>500</v>
      </c>
      <c r="AH39" s="16"/>
      <c r="AI39" s="16"/>
    </row>
    <row r="40" spans="2:35" x14ac:dyDescent="0.25">
      <c r="B40" s="17">
        <v>44869</v>
      </c>
      <c r="C40" s="93">
        <v>21.43</v>
      </c>
      <c r="D40" s="95"/>
      <c r="E40" s="96">
        <v>65.738647952728925</v>
      </c>
      <c r="F40" s="98"/>
      <c r="G40" s="96">
        <v>33.546839958259874</v>
      </c>
      <c r="H40" s="68"/>
      <c r="I40" s="96">
        <v>0.46178692161668367</v>
      </c>
      <c r="J40" s="69"/>
      <c r="K40" s="96">
        <v>1.7008150978929442</v>
      </c>
      <c r="L40" s="69"/>
      <c r="M40" s="96">
        <v>0.48704027133838418</v>
      </c>
      <c r="N40" s="69"/>
      <c r="O40" s="96">
        <v>1.7945921086507728</v>
      </c>
      <c r="P40" s="69"/>
      <c r="Q40" s="96">
        <v>0.49114007367441848</v>
      </c>
      <c r="R40" s="107"/>
      <c r="S40" s="96">
        <v>13.972874077679686</v>
      </c>
      <c r="T40" s="75"/>
      <c r="U40" s="96">
        <v>7.0013527359741552</v>
      </c>
      <c r="V40" s="107"/>
      <c r="W40" s="96">
        <v>6.4237641975032966</v>
      </c>
      <c r="X40" s="107"/>
      <c r="Y40" s="96">
        <v>2.954720549264874</v>
      </c>
      <c r="Z40" s="107"/>
      <c r="AA40" s="97">
        <v>5.5872191553780461E-2</v>
      </c>
      <c r="AB40" s="110"/>
      <c r="AC40" s="12">
        <v>40</v>
      </c>
      <c r="AD40" s="12">
        <v>10</v>
      </c>
      <c r="AE40" s="12">
        <v>15</v>
      </c>
      <c r="AF40" s="12">
        <v>500</v>
      </c>
      <c r="AH40" s="16"/>
      <c r="AI40" s="16"/>
    </row>
    <row r="41" spans="2:35" ht="15" customHeight="1" x14ac:dyDescent="0.25">
      <c r="B41" s="17">
        <v>44870</v>
      </c>
      <c r="C41" s="93">
        <v>38.83</v>
      </c>
      <c r="D41" s="95"/>
      <c r="E41" s="96">
        <v>331.72453939939891</v>
      </c>
      <c r="F41" s="98"/>
      <c r="G41" s="96">
        <v>177.08130082212779</v>
      </c>
      <c r="H41" s="70"/>
      <c r="I41" s="96">
        <v>1.1653770936934695</v>
      </c>
      <c r="J41" s="69"/>
      <c r="K41" s="96">
        <v>1.8272718123598972</v>
      </c>
      <c r="L41" s="69"/>
      <c r="M41" s="96">
        <v>0.51396563857765543</v>
      </c>
      <c r="N41" s="69"/>
      <c r="O41" s="96">
        <v>2.3733617529379489</v>
      </c>
      <c r="P41" s="69"/>
      <c r="Q41" s="96">
        <v>0.32232224685166633</v>
      </c>
      <c r="R41" s="107"/>
      <c r="S41" s="96">
        <v>14.302407709969982</v>
      </c>
      <c r="T41" s="75"/>
      <c r="U41" s="96">
        <v>8.2697383612744044</v>
      </c>
      <c r="V41" s="107"/>
      <c r="W41" s="96">
        <v>7.892288402542289</v>
      </c>
      <c r="X41" s="107"/>
      <c r="Y41" s="96">
        <v>2.9110242392449335</v>
      </c>
      <c r="Z41" s="107"/>
      <c r="AA41" s="97">
        <v>3.797104394808077E-2</v>
      </c>
      <c r="AB41" s="110"/>
      <c r="AC41" s="12">
        <v>40</v>
      </c>
      <c r="AD41" s="12">
        <v>10</v>
      </c>
      <c r="AE41" s="12">
        <v>15</v>
      </c>
      <c r="AF41" s="12">
        <v>500</v>
      </c>
      <c r="AH41" s="16"/>
      <c r="AI41" s="16"/>
    </row>
    <row r="42" spans="2:35" ht="14.25" customHeight="1" x14ac:dyDescent="0.25">
      <c r="B42" s="17">
        <v>44871</v>
      </c>
      <c r="C42" s="93">
        <v>38.79</v>
      </c>
      <c r="D42" s="95"/>
      <c r="E42" s="96">
        <v>367.64674677152487</v>
      </c>
      <c r="F42" s="98"/>
      <c r="G42" s="96">
        <v>156.13330319891034</v>
      </c>
      <c r="H42" s="70"/>
      <c r="I42" s="96">
        <v>1.1628329271922873</v>
      </c>
      <c r="J42" s="69"/>
      <c r="K42" s="96">
        <v>2.1177667017645021</v>
      </c>
      <c r="L42" s="69"/>
      <c r="M42" s="96">
        <v>0.53568862872954093</v>
      </c>
      <c r="N42" s="69"/>
      <c r="O42" s="96">
        <v>1.8825999367516197</v>
      </c>
      <c r="P42" s="69"/>
      <c r="Q42" s="96">
        <v>0.45398245485548278</v>
      </c>
      <c r="R42" s="107"/>
      <c r="S42" s="96">
        <v>3.160620391302539</v>
      </c>
      <c r="T42" s="75"/>
      <c r="U42" s="96">
        <v>6.8554293319557758</v>
      </c>
      <c r="V42" s="107"/>
      <c r="W42" s="96">
        <v>6.2620361494885364</v>
      </c>
      <c r="X42" s="107"/>
      <c r="Y42" s="96">
        <v>2.7481848303699556</v>
      </c>
      <c r="Z42" s="107"/>
      <c r="AA42" s="97">
        <v>5.5233601197729916E-2</v>
      </c>
      <c r="AB42" s="110"/>
      <c r="AC42" s="12">
        <v>40</v>
      </c>
      <c r="AD42" s="12">
        <v>10</v>
      </c>
      <c r="AE42" s="12">
        <v>15</v>
      </c>
      <c r="AF42" s="12">
        <v>500</v>
      </c>
      <c r="AH42" s="16"/>
      <c r="AI42" s="16"/>
    </row>
    <row r="43" spans="2:35" x14ac:dyDescent="0.25">
      <c r="B43" s="17">
        <v>44872</v>
      </c>
      <c r="C43" s="93">
        <v>27.98</v>
      </c>
      <c r="D43" s="95"/>
      <c r="E43" s="96">
        <v>362.43670744902983</v>
      </c>
      <c r="F43" s="98"/>
      <c r="G43" s="96">
        <v>165.07613061839442</v>
      </c>
      <c r="H43" s="68"/>
      <c r="I43" s="96">
        <v>1.5428123405190723</v>
      </c>
      <c r="J43" s="69"/>
      <c r="K43" s="96">
        <v>2.3560507751751101</v>
      </c>
      <c r="L43" s="69"/>
      <c r="M43" s="96">
        <v>0.5371127072920745</v>
      </c>
      <c r="N43" s="69"/>
      <c r="O43" s="96">
        <v>1.5206068541376083</v>
      </c>
      <c r="P43" s="69"/>
      <c r="Q43" s="96">
        <v>0.35927406401913214</v>
      </c>
      <c r="R43" s="107"/>
      <c r="S43" s="96">
        <v>3.0110694767260258</v>
      </c>
      <c r="T43" s="75"/>
      <c r="U43" s="96">
        <v>6.314812621158346</v>
      </c>
      <c r="V43" s="107"/>
      <c r="W43" s="96">
        <v>6.0689850614909595</v>
      </c>
      <c r="X43" s="107"/>
      <c r="Y43" s="96">
        <v>2.840020632376727</v>
      </c>
      <c r="Z43" s="107"/>
      <c r="AA43" s="97">
        <v>7.0808828179036568E-2</v>
      </c>
      <c r="AB43" s="110"/>
      <c r="AC43" s="12">
        <v>40</v>
      </c>
      <c r="AD43" s="12">
        <v>10</v>
      </c>
      <c r="AE43" s="12">
        <v>15</v>
      </c>
      <c r="AF43" s="12">
        <v>500</v>
      </c>
      <c r="AH43" s="16"/>
      <c r="AI43" s="16"/>
    </row>
    <row r="44" spans="2:35" x14ac:dyDescent="0.25">
      <c r="B44" s="17">
        <v>44873</v>
      </c>
      <c r="C44" s="93">
        <v>24.3</v>
      </c>
      <c r="D44" s="95"/>
      <c r="E44" s="96">
        <v>341.43567810075268</v>
      </c>
      <c r="F44" s="98"/>
      <c r="G44" s="96">
        <v>155.8457576596482</v>
      </c>
      <c r="H44" s="68"/>
      <c r="I44" s="96">
        <v>1.1542075478073068</v>
      </c>
      <c r="J44" s="69"/>
      <c r="K44" s="96">
        <v>1.1719130977018191</v>
      </c>
      <c r="L44" s="69"/>
      <c r="M44" s="96">
        <v>0.39871787687484567</v>
      </c>
      <c r="N44" s="69"/>
      <c r="O44" s="96">
        <v>1.6566062674118156</v>
      </c>
      <c r="P44" s="69"/>
      <c r="Q44" s="96">
        <v>0.43618527207330571</v>
      </c>
      <c r="R44" s="107"/>
      <c r="S44" s="96">
        <v>2.4465743743403392</v>
      </c>
      <c r="T44" s="75"/>
      <c r="U44" s="96">
        <v>6.6490751878492391</v>
      </c>
      <c r="V44" s="107"/>
      <c r="W44" s="96">
        <v>6.1637679145776945</v>
      </c>
      <c r="X44" s="107"/>
      <c r="Y44" s="96">
        <v>2.9454476670421506</v>
      </c>
      <c r="Z44" s="107"/>
      <c r="AA44" s="97">
        <v>8.6756385509720826E-2</v>
      </c>
      <c r="AB44" s="110"/>
      <c r="AC44" s="12">
        <v>40</v>
      </c>
      <c r="AD44" s="12">
        <v>10</v>
      </c>
      <c r="AE44" s="12">
        <v>15</v>
      </c>
      <c r="AF44" s="12">
        <v>500</v>
      </c>
      <c r="AH44" s="16"/>
      <c r="AI44" s="16"/>
    </row>
    <row r="45" spans="2:35" x14ac:dyDescent="0.25">
      <c r="B45" s="17">
        <v>44874</v>
      </c>
      <c r="C45" s="93">
        <v>16.440000000000001</v>
      </c>
      <c r="D45" s="95"/>
      <c r="E45" s="96">
        <v>302.84509214187324</v>
      </c>
      <c r="F45" s="98"/>
      <c r="G45" s="96">
        <v>167.18398677322719</v>
      </c>
      <c r="H45" s="68"/>
      <c r="I45" s="96">
        <v>1.1127801481683599</v>
      </c>
      <c r="J45" s="69"/>
      <c r="K45" s="96">
        <v>1.9240293468282601</v>
      </c>
      <c r="L45" s="69"/>
      <c r="M45" s="96">
        <v>0.507068168064152</v>
      </c>
      <c r="N45" s="69"/>
      <c r="O45" s="96">
        <v>1.5306645929639378</v>
      </c>
      <c r="P45" s="69"/>
      <c r="Q45" s="96">
        <v>0.46144133356236594</v>
      </c>
      <c r="R45" s="107"/>
      <c r="S45" s="96">
        <v>2.9021002811840719</v>
      </c>
      <c r="T45" s="75"/>
      <c r="U45" s="96">
        <v>6.7197809752656719</v>
      </c>
      <c r="V45" s="107"/>
      <c r="W45" s="96">
        <v>5.9707860899950882</v>
      </c>
      <c r="X45" s="107"/>
      <c r="Y45" s="96">
        <v>2.9762202383226577</v>
      </c>
      <c r="Z45" s="107"/>
      <c r="AA45" s="97">
        <v>0.1081432516827245</v>
      </c>
      <c r="AB45" s="110"/>
      <c r="AC45" s="12">
        <v>40</v>
      </c>
      <c r="AD45" s="12">
        <v>10</v>
      </c>
      <c r="AE45" s="12">
        <v>15</v>
      </c>
      <c r="AF45" s="12">
        <v>500</v>
      </c>
      <c r="AH45" s="16"/>
      <c r="AI45" s="16"/>
    </row>
    <row r="46" spans="2:35" x14ac:dyDescent="0.25">
      <c r="B46" s="17">
        <v>44875</v>
      </c>
      <c r="C46" s="93">
        <v>15.13</v>
      </c>
      <c r="D46" s="95"/>
      <c r="E46" s="96">
        <v>299.23383168786967</v>
      </c>
      <c r="F46" s="98"/>
      <c r="G46" s="96">
        <v>163.13586489623236</v>
      </c>
      <c r="H46" s="68"/>
      <c r="I46" s="96">
        <v>1.0920005143452256</v>
      </c>
      <c r="J46" s="69"/>
      <c r="K46" s="96">
        <v>1.0585902572253545</v>
      </c>
      <c r="L46" s="69"/>
      <c r="M46" s="96">
        <v>0.37301620386430567</v>
      </c>
      <c r="N46" s="69"/>
      <c r="O46" s="96">
        <v>1.8239843484776652</v>
      </c>
      <c r="P46" s="69"/>
      <c r="Q46" s="96">
        <v>0.29880075368033227</v>
      </c>
      <c r="R46" s="107"/>
      <c r="S46" s="96">
        <v>4.4718363188488963</v>
      </c>
      <c r="T46" s="75"/>
      <c r="U46" s="96">
        <v>5.6331981600645564</v>
      </c>
      <c r="V46" s="107"/>
      <c r="W46" s="96">
        <v>6.1473842686897946</v>
      </c>
      <c r="X46" s="107"/>
      <c r="Y46" s="96">
        <v>2.7570628519657365</v>
      </c>
      <c r="Z46" s="107"/>
      <c r="AA46" s="97">
        <v>8.5618947646797575E-2</v>
      </c>
      <c r="AB46" s="110"/>
      <c r="AC46" s="12">
        <v>40</v>
      </c>
      <c r="AD46" s="12">
        <v>10</v>
      </c>
      <c r="AE46" s="12">
        <v>15</v>
      </c>
      <c r="AF46" s="12">
        <v>500</v>
      </c>
      <c r="AH46" s="16"/>
      <c r="AI46" s="16"/>
    </row>
    <row r="47" spans="2:35" x14ac:dyDescent="0.25">
      <c r="B47" s="17">
        <v>44876</v>
      </c>
      <c r="C47" s="93">
        <v>21.18</v>
      </c>
      <c r="D47" s="95"/>
      <c r="E47" s="96">
        <v>296.81357059630545</v>
      </c>
      <c r="F47" s="98"/>
      <c r="G47" s="96">
        <v>157.78499882905214</v>
      </c>
      <c r="H47" s="68"/>
      <c r="I47" s="96">
        <v>1.1254425068466831</v>
      </c>
      <c r="J47" s="69"/>
      <c r="K47" s="96">
        <v>0.93650538031881125</v>
      </c>
      <c r="L47" s="69"/>
      <c r="M47" s="96">
        <v>0.59047985889487387</v>
      </c>
      <c r="N47" s="69"/>
      <c r="O47" s="96">
        <v>1.7879932755221597</v>
      </c>
      <c r="P47" s="69"/>
      <c r="Q47" s="96">
        <v>0.18102652653851087</v>
      </c>
      <c r="R47" s="107"/>
      <c r="S47" s="96">
        <v>2.853822028716491</v>
      </c>
      <c r="T47" s="75"/>
      <c r="U47" s="96">
        <v>7.7249059365500985</v>
      </c>
      <c r="V47" s="107"/>
      <c r="W47" s="96">
        <v>7.2943559210390623</v>
      </c>
      <c r="X47" s="107"/>
      <c r="Y47" s="96">
        <v>2.4502451312119651</v>
      </c>
      <c r="Z47" s="107"/>
      <c r="AA47" s="97">
        <v>8.1899462283854502E-2</v>
      </c>
      <c r="AB47" s="110"/>
      <c r="AC47" s="12">
        <v>40</v>
      </c>
      <c r="AD47" s="12">
        <v>10</v>
      </c>
      <c r="AE47" s="12">
        <v>15</v>
      </c>
      <c r="AF47" s="12">
        <v>500</v>
      </c>
      <c r="AH47" s="16"/>
      <c r="AI47" s="16"/>
    </row>
    <row r="48" spans="2:35" x14ac:dyDescent="0.25">
      <c r="B48" s="17">
        <v>44877</v>
      </c>
      <c r="C48" s="93">
        <v>24.11</v>
      </c>
      <c r="D48" s="95"/>
      <c r="E48" s="96">
        <v>373.70244674993444</v>
      </c>
      <c r="F48" s="98"/>
      <c r="G48" s="96">
        <v>182.34340983282985</v>
      </c>
      <c r="H48" s="68"/>
      <c r="I48" s="96">
        <v>1.2098895408022849</v>
      </c>
      <c r="J48" s="69"/>
      <c r="K48" s="96">
        <v>0.54584137855694881</v>
      </c>
      <c r="L48" s="69"/>
      <c r="M48" s="96">
        <v>0.41612916768816888</v>
      </c>
      <c r="N48" s="69"/>
      <c r="O48" s="96">
        <v>2.2364901735859015</v>
      </c>
      <c r="P48" s="69"/>
      <c r="Q48" s="96">
        <v>1.5933175226948335</v>
      </c>
      <c r="R48" s="107"/>
      <c r="S48" s="96">
        <v>2.1090184438577522</v>
      </c>
      <c r="T48" s="107"/>
      <c r="U48" s="96">
        <v>4.0765400333568937</v>
      </c>
      <c r="V48" s="107"/>
      <c r="W48" s="96">
        <v>4.308065245123653</v>
      </c>
      <c r="X48" s="107"/>
      <c r="Y48" s="96">
        <v>2.4618699741678123</v>
      </c>
      <c r="Z48" s="107"/>
      <c r="AA48" s="97">
        <v>5.5718250226808541E-2</v>
      </c>
      <c r="AB48" s="110"/>
      <c r="AC48" s="12">
        <v>40</v>
      </c>
      <c r="AD48" s="12">
        <v>10</v>
      </c>
      <c r="AE48" s="12">
        <v>15</v>
      </c>
      <c r="AF48" s="12">
        <v>500</v>
      </c>
      <c r="AH48" s="16"/>
      <c r="AI48" s="16"/>
    </row>
    <row r="49" spans="2:35" x14ac:dyDescent="0.25">
      <c r="B49" s="17">
        <v>44878</v>
      </c>
      <c r="C49" s="93">
        <v>39.369999999999997</v>
      </c>
      <c r="D49" s="95"/>
      <c r="E49" s="96">
        <v>457.73045642840401</v>
      </c>
      <c r="F49" s="98"/>
      <c r="G49" s="96">
        <v>155.39835971738367</v>
      </c>
      <c r="H49" s="68"/>
      <c r="I49" s="96">
        <v>1.4982926598556632</v>
      </c>
      <c r="J49" s="69"/>
      <c r="K49" s="96">
        <v>0.79342127399837126</v>
      </c>
      <c r="L49" s="69"/>
      <c r="M49" s="96">
        <v>0.34922292851281334</v>
      </c>
      <c r="N49" s="69"/>
      <c r="O49" s="96">
        <v>2.095116290650334</v>
      </c>
      <c r="P49" s="69"/>
      <c r="Q49" s="96">
        <v>1.7378374337035911</v>
      </c>
      <c r="R49" s="107"/>
      <c r="S49" s="96">
        <v>3.0437280138752896</v>
      </c>
      <c r="T49" s="107"/>
      <c r="U49" s="96">
        <v>6.5919754219012932</v>
      </c>
      <c r="V49" s="107"/>
      <c r="W49" s="96">
        <v>8.824279729539489</v>
      </c>
      <c r="X49" s="107"/>
      <c r="Y49" s="96">
        <v>3.1041043163731574</v>
      </c>
      <c r="Z49" s="107"/>
      <c r="AA49" s="97">
        <v>3.8629607358682448E-2</v>
      </c>
      <c r="AB49" s="110"/>
      <c r="AC49" s="12">
        <v>40</v>
      </c>
      <c r="AD49" s="12">
        <v>10</v>
      </c>
      <c r="AE49" s="12">
        <v>15</v>
      </c>
      <c r="AF49" s="12">
        <v>500</v>
      </c>
      <c r="AH49" s="16"/>
      <c r="AI49" s="16"/>
    </row>
    <row r="50" spans="2:35" x14ac:dyDescent="0.25">
      <c r="B50" s="17">
        <v>44879</v>
      </c>
      <c r="C50" s="93">
        <v>50.23</v>
      </c>
      <c r="D50" s="95">
        <v>35.161000000000001</v>
      </c>
      <c r="E50" s="96">
        <v>442.63372617074316</v>
      </c>
      <c r="F50" s="98"/>
      <c r="G50" s="96">
        <v>177.51847008956736</v>
      </c>
      <c r="H50" s="68"/>
      <c r="I50" s="96">
        <v>1.2481651613627744</v>
      </c>
      <c r="J50" s="69"/>
      <c r="K50" s="96">
        <v>1.3543346968613823</v>
      </c>
      <c r="L50" s="69"/>
      <c r="M50" s="96">
        <v>0.39924768538635613</v>
      </c>
      <c r="N50" s="69"/>
      <c r="O50" s="96">
        <v>1.4604237507150855</v>
      </c>
      <c r="P50" s="69"/>
      <c r="Q50" s="96">
        <v>2.675050670221538</v>
      </c>
      <c r="R50" s="107"/>
      <c r="S50" s="96">
        <v>5.7551613144502705</v>
      </c>
      <c r="T50" s="107"/>
      <c r="U50" s="96">
        <v>2.8837765575197269</v>
      </c>
      <c r="V50" s="107"/>
      <c r="W50" s="96">
        <v>6.6655845114469265</v>
      </c>
      <c r="X50" s="107"/>
      <c r="Y50" s="96">
        <v>3.2170206527139511</v>
      </c>
      <c r="Z50" s="107"/>
      <c r="AA50" s="97">
        <v>3.15164699344972E-2</v>
      </c>
      <c r="AB50" s="110"/>
      <c r="AC50" s="12">
        <v>40</v>
      </c>
      <c r="AD50" s="12">
        <v>10</v>
      </c>
      <c r="AE50" s="12">
        <v>15</v>
      </c>
      <c r="AF50" s="12">
        <v>500</v>
      </c>
      <c r="AH50" s="16"/>
      <c r="AI50" s="16"/>
    </row>
    <row r="51" spans="2:35" x14ac:dyDescent="0.25">
      <c r="B51" s="17">
        <v>44880</v>
      </c>
      <c r="C51" s="93">
        <v>48.28</v>
      </c>
      <c r="D51" s="95"/>
      <c r="E51" s="96">
        <v>329.92092198240806</v>
      </c>
      <c r="F51" s="98"/>
      <c r="G51" s="96">
        <v>171.57907348178034</v>
      </c>
      <c r="H51" s="68"/>
      <c r="I51" s="96">
        <v>1.3619570222393131</v>
      </c>
      <c r="J51" s="69"/>
      <c r="K51" s="96">
        <v>1.4601064191213957</v>
      </c>
      <c r="L51" s="69"/>
      <c r="M51" s="96">
        <v>0.37778716440309662</v>
      </c>
      <c r="N51" s="69"/>
      <c r="O51" s="96">
        <v>2.3309004315702864</v>
      </c>
      <c r="P51" s="69"/>
      <c r="Q51" s="96">
        <v>3.5235864467402509</v>
      </c>
      <c r="R51" s="107"/>
      <c r="S51" s="96">
        <v>5.2348483338814162</v>
      </c>
      <c r="T51" s="107"/>
      <c r="U51" s="96">
        <v>0.74111841210601215</v>
      </c>
      <c r="V51" s="107"/>
      <c r="W51" s="96">
        <v>5.9903074339958673</v>
      </c>
      <c r="X51" s="107"/>
      <c r="Y51" s="96">
        <v>3.1568734843724271</v>
      </c>
      <c r="Z51" s="107"/>
      <c r="AA51" s="97">
        <v>3.8907719569865357E-2</v>
      </c>
      <c r="AB51" s="110"/>
      <c r="AC51" s="12">
        <v>40</v>
      </c>
      <c r="AD51" s="12">
        <v>10</v>
      </c>
      <c r="AE51" s="12">
        <v>15</v>
      </c>
      <c r="AF51" s="12">
        <v>500</v>
      </c>
      <c r="AH51" s="16"/>
      <c r="AI51" s="16"/>
    </row>
    <row r="52" spans="2:35" x14ac:dyDescent="0.25">
      <c r="B52" s="17">
        <v>44881</v>
      </c>
      <c r="C52" s="93">
        <v>30.43</v>
      </c>
      <c r="D52" s="95">
        <v>33.795999999999999</v>
      </c>
      <c r="E52" s="96">
        <v>174.08041217540497</v>
      </c>
      <c r="F52" s="98"/>
      <c r="G52" s="96">
        <v>87.52879428393554</v>
      </c>
      <c r="H52" s="68"/>
      <c r="I52" s="96">
        <v>0.73360872605582805</v>
      </c>
      <c r="J52" s="69"/>
      <c r="K52" s="96">
        <v>1.379293900084142</v>
      </c>
      <c r="L52" s="69"/>
      <c r="M52" s="96">
        <v>0.4106303413663579</v>
      </c>
      <c r="N52" s="69"/>
      <c r="O52" s="96">
        <v>1.6102702437602632</v>
      </c>
      <c r="P52" s="69"/>
      <c r="Q52" s="96">
        <v>4.5241159789236418</v>
      </c>
      <c r="R52" s="107"/>
      <c r="S52" s="96">
        <v>8.8211463757210939</v>
      </c>
      <c r="T52" s="107"/>
      <c r="U52" s="96">
        <v>0.65728157265792697</v>
      </c>
      <c r="V52" s="107"/>
      <c r="W52" s="96">
        <v>4.74190989672491</v>
      </c>
      <c r="X52" s="107"/>
      <c r="Y52" s="96">
        <v>3.095503052473715</v>
      </c>
      <c r="Z52" s="107"/>
      <c r="AA52" s="97">
        <v>4.4881274854208841E-2</v>
      </c>
      <c r="AB52" s="110"/>
      <c r="AC52" s="12">
        <v>40</v>
      </c>
      <c r="AD52" s="12">
        <v>10</v>
      </c>
      <c r="AE52" s="12">
        <v>15</v>
      </c>
      <c r="AF52" s="12">
        <v>500</v>
      </c>
      <c r="AH52" s="16"/>
      <c r="AI52" s="16"/>
    </row>
    <row r="53" spans="2:35" x14ac:dyDescent="0.25">
      <c r="B53" s="17">
        <v>44882</v>
      </c>
      <c r="C53" s="93">
        <v>28.18</v>
      </c>
      <c r="D53" s="95"/>
      <c r="E53" s="96">
        <v>323.78978235085754</v>
      </c>
      <c r="F53" s="98"/>
      <c r="G53" s="96">
        <v>143.48896821585265</v>
      </c>
      <c r="H53" s="68"/>
      <c r="I53" s="96">
        <v>0.96972348223029103</v>
      </c>
      <c r="J53" s="69"/>
      <c r="K53" s="96">
        <v>1.3224144668054973</v>
      </c>
      <c r="L53" s="69"/>
      <c r="M53" s="96">
        <v>0.41441149770827207</v>
      </c>
      <c r="N53" s="69"/>
      <c r="O53" s="96">
        <v>1.6662042626565468</v>
      </c>
      <c r="P53" s="69"/>
      <c r="Q53" s="96">
        <v>4.6136589094798293</v>
      </c>
      <c r="R53" s="107"/>
      <c r="S53" s="96">
        <v>9.0007325868730561</v>
      </c>
      <c r="T53" s="107"/>
      <c r="U53" s="96">
        <v>0.67515007767924817</v>
      </c>
      <c r="V53" s="107"/>
      <c r="W53" s="96">
        <v>5.6888040660995136</v>
      </c>
      <c r="X53" s="107"/>
      <c r="Y53" s="96">
        <v>3.2413689164230468</v>
      </c>
      <c r="Z53" s="107"/>
      <c r="AA53" s="97">
        <v>3.4015134314021943E-2</v>
      </c>
      <c r="AB53" s="110"/>
      <c r="AC53" s="12">
        <v>40</v>
      </c>
      <c r="AD53" s="12">
        <v>10</v>
      </c>
      <c r="AE53" s="12">
        <v>15</v>
      </c>
      <c r="AF53" s="12">
        <v>500</v>
      </c>
      <c r="AH53" s="16"/>
      <c r="AI53" s="16"/>
    </row>
    <row r="54" spans="2:35" x14ac:dyDescent="0.25">
      <c r="B54" s="17">
        <v>44883</v>
      </c>
      <c r="C54" s="93">
        <v>42.01</v>
      </c>
      <c r="D54" s="95">
        <v>29.406999999999996</v>
      </c>
      <c r="E54" s="96">
        <v>345.13592324905886</v>
      </c>
      <c r="F54" s="98"/>
      <c r="G54" s="96">
        <v>125.55010388129786</v>
      </c>
      <c r="H54" s="68"/>
      <c r="I54" s="96">
        <v>0.89263829040407872</v>
      </c>
      <c r="J54" s="69"/>
      <c r="K54" s="96">
        <v>1.6084342959959055</v>
      </c>
      <c r="L54" s="69"/>
      <c r="M54" s="96">
        <v>0.430121530250831</v>
      </c>
      <c r="N54" s="69"/>
      <c r="O54" s="96">
        <v>1.6150968542751578</v>
      </c>
      <c r="P54" s="69"/>
      <c r="Q54" s="96">
        <v>3.2264826996373066</v>
      </c>
      <c r="R54" s="107"/>
      <c r="S54" s="96">
        <v>10.142913493609642</v>
      </c>
      <c r="T54" s="107"/>
      <c r="U54" s="96">
        <v>0.98530764466699594</v>
      </c>
      <c r="V54" s="107"/>
      <c r="W54" s="96">
        <v>6.4993882239490164</v>
      </c>
      <c r="X54" s="107"/>
      <c r="Y54" s="96">
        <v>3.0651777900928656</v>
      </c>
      <c r="Z54" s="107"/>
      <c r="AA54" s="97">
        <v>1.010157147154964E-2</v>
      </c>
      <c r="AB54" s="110"/>
      <c r="AC54" s="12">
        <v>40</v>
      </c>
      <c r="AD54" s="12">
        <v>10</v>
      </c>
      <c r="AE54" s="12">
        <v>15</v>
      </c>
      <c r="AF54" s="12">
        <v>500</v>
      </c>
      <c r="AH54" s="16"/>
      <c r="AI54" s="16"/>
    </row>
    <row r="55" spans="2:35" x14ac:dyDescent="0.25">
      <c r="B55" s="17">
        <v>44884</v>
      </c>
      <c r="C55" s="93">
        <v>51.3</v>
      </c>
      <c r="D55" s="95">
        <v>35.909999999999997</v>
      </c>
      <c r="E55" s="96">
        <v>332.60054634617933</v>
      </c>
      <c r="F55" s="98"/>
      <c r="G55" s="96">
        <v>128.55709768623535</v>
      </c>
      <c r="H55" s="68"/>
      <c r="I55" s="96">
        <v>0.91287693151984362</v>
      </c>
      <c r="J55" s="69"/>
      <c r="K55" s="96">
        <v>1.7837818162184165</v>
      </c>
      <c r="L55" s="69"/>
      <c r="M55" s="96">
        <v>0.42433273316249653</v>
      </c>
      <c r="N55" s="69"/>
      <c r="O55" s="96">
        <v>2.6058267733828133</v>
      </c>
      <c r="P55" s="69"/>
      <c r="Q55" s="96">
        <v>2.7667881163472932</v>
      </c>
      <c r="R55" s="107"/>
      <c r="S55" s="96">
        <v>12.455820286893019</v>
      </c>
      <c r="T55" s="107"/>
      <c r="U55" s="96">
        <v>2.370159743916691</v>
      </c>
      <c r="V55" s="107"/>
      <c r="W55" s="96">
        <v>6.3622915196437173</v>
      </c>
      <c r="X55" s="107"/>
      <c r="Y55" s="96">
        <v>2.8389780203368833</v>
      </c>
      <c r="Z55" s="107"/>
      <c r="AA55" s="97">
        <v>9.435139844930775E-3</v>
      </c>
      <c r="AB55" s="110"/>
      <c r="AC55" s="12">
        <v>40</v>
      </c>
      <c r="AD55" s="12">
        <v>10</v>
      </c>
      <c r="AE55" s="12">
        <v>15</v>
      </c>
      <c r="AF55" s="12">
        <v>500</v>
      </c>
      <c r="AH55" s="16"/>
      <c r="AI55" s="16"/>
    </row>
    <row r="56" spans="2:35" x14ac:dyDescent="0.25">
      <c r="B56" s="17">
        <v>44885</v>
      </c>
      <c r="C56" s="93">
        <v>80.2</v>
      </c>
      <c r="D56" s="92">
        <v>56.14</v>
      </c>
      <c r="E56" s="96">
        <v>375.84085321523145</v>
      </c>
      <c r="F56" s="98"/>
      <c r="G56" s="96">
        <v>161.45111242820585</v>
      </c>
      <c r="H56" s="68"/>
      <c r="I56" s="96">
        <v>0.99575790764640559</v>
      </c>
      <c r="J56" s="69"/>
      <c r="K56" s="96">
        <v>1.8676875673714406</v>
      </c>
      <c r="L56" s="69"/>
      <c r="M56" s="96">
        <v>0.4412354052166102</v>
      </c>
      <c r="N56" s="69"/>
      <c r="O56" s="96">
        <v>1.9112267324581236</v>
      </c>
      <c r="P56" s="69"/>
      <c r="Q56" s="96">
        <v>3.7789836735181437</v>
      </c>
      <c r="R56" s="107"/>
      <c r="S56" s="96">
        <v>13.414051183794371</v>
      </c>
      <c r="T56" s="107"/>
      <c r="U56" s="96">
        <v>2.3836851050337833</v>
      </c>
      <c r="V56" s="107"/>
      <c r="W56" s="96">
        <v>5.7846865190886811</v>
      </c>
      <c r="X56" s="107"/>
      <c r="Y56" s="96">
        <v>2.7210292032795746</v>
      </c>
      <c r="Z56" s="107"/>
      <c r="AA56" s="97">
        <v>8.3196946833982294E-3</v>
      </c>
      <c r="AB56" s="110"/>
      <c r="AC56" s="12">
        <v>40</v>
      </c>
      <c r="AD56" s="12">
        <v>10</v>
      </c>
      <c r="AE56" s="12">
        <v>15</v>
      </c>
      <c r="AF56" s="12">
        <v>500</v>
      </c>
      <c r="AH56" s="16"/>
      <c r="AI56" s="16"/>
    </row>
    <row r="57" spans="2:35" x14ac:dyDescent="0.25">
      <c r="B57" s="17">
        <v>44886</v>
      </c>
      <c r="C57" s="93">
        <v>68.239999999999995</v>
      </c>
      <c r="D57" s="92">
        <v>47.767999999999994</v>
      </c>
      <c r="E57" s="96">
        <v>345.4243283829735</v>
      </c>
      <c r="F57" s="98"/>
      <c r="G57" s="96">
        <v>122.05582164043162</v>
      </c>
      <c r="H57" s="68"/>
      <c r="I57" s="96">
        <v>1.1508486710515151</v>
      </c>
      <c r="J57" s="69"/>
      <c r="K57" s="96">
        <v>1.513196308449912</v>
      </c>
      <c r="L57" s="69"/>
      <c r="M57" s="96">
        <v>0.38085741580337634</v>
      </c>
      <c r="N57" s="69"/>
      <c r="O57" s="96">
        <v>1.8700382229636783</v>
      </c>
      <c r="P57" s="69"/>
      <c r="Q57" s="96">
        <v>3.2580318960751886</v>
      </c>
      <c r="R57" s="107"/>
      <c r="S57" s="96">
        <v>11.368628172782197</v>
      </c>
      <c r="T57" s="107"/>
      <c r="U57" s="96">
        <v>2.1703812125151747</v>
      </c>
      <c r="V57" s="107"/>
      <c r="W57" s="96">
        <v>6.1708919325811227</v>
      </c>
      <c r="X57" s="107"/>
      <c r="Y57" s="96">
        <v>2.5307635619024071</v>
      </c>
      <c r="Z57" s="107"/>
      <c r="AA57" s="97">
        <v>1.3438760859432953E-2</v>
      </c>
      <c r="AB57" s="110"/>
      <c r="AC57" s="12">
        <v>40</v>
      </c>
      <c r="AD57" s="12">
        <v>10</v>
      </c>
      <c r="AE57" s="12">
        <v>15</v>
      </c>
      <c r="AF57" s="12">
        <v>500</v>
      </c>
      <c r="AH57" s="16"/>
      <c r="AI57" s="16"/>
    </row>
    <row r="58" spans="2:35" x14ac:dyDescent="0.25">
      <c r="B58" s="17">
        <v>44887</v>
      </c>
      <c r="C58" s="93">
        <v>71.22</v>
      </c>
      <c r="D58" s="92">
        <v>49.853999999999999</v>
      </c>
      <c r="E58" s="96">
        <v>443.23219214522385</v>
      </c>
      <c r="F58" s="98"/>
      <c r="G58" s="96">
        <v>165.71511902927202</v>
      </c>
      <c r="H58" s="68"/>
      <c r="I58" s="96">
        <v>1.02859521590553</v>
      </c>
      <c r="J58" s="69"/>
      <c r="K58" s="96">
        <v>1.581550142993404</v>
      </c>
      <c r="L58" s="69"/>
      <c r="M58" s="96">
        <v>0.39808283500170633</v>
      </c>
      <c r="N58" s="69"/>
      <c r="O58" s="96">
        <v>1.9995561906984538</v>
      </c>
      <c r="P58" s="69"/>
      <c r="Q58" s="96">
        <v>2.583263054339616</v>
      </c>
      <c r="R58" s="107"/>
      <c r="S58" s="96">
        <v>9.2986964030999388</v>
      </c>
      <c r="T58" s="107"/>
      <c r="U58" s="96">
        <v>3.213118623903457</v>
      </c>
      <c r="V58" s="107"/>
      <c r="W58" s="96">
        <v>6.2323768582119206</v>
      </c>
      <c r="X58" s="107"/>
      <c r="Y58" s="96">
        <v>2.3156501927577602</v>
      </c>
      <c r="Z58" s="107"/>
      <c r="AA58" s="97">
        <v>1.6670703169315564E-3</v>
      </c>
      <c r="AB58" s="110"/>
      <c r="AC58" s="12">
        <v>40</v>
      </c>
      <c r="AD58" s="12">
        <v>10</v>
      </c>
      <c r="AE58" s="12">
        <v>15</v>
      </c>
      <c r="AF58" s="12">
        <v>500</v>
      </c>
      <c r="AH58" s="16"/>
      <c r="AI58" s="16"/>
    </row>
    <row r="59" spans="2:35" x14ac:dyDescent="0.25">
      <c r="B59" s="17">
        <v>44888</v>
      </c>
      <c r="C59" s="93">
        <v>58.09</v>
      </c>
      <c r="D59" s="92">
        <v>40.663000000000004</v>
      </c>
      <c r="E59" s="96">
        <v>503.6502931289557</v>
      </c>
      <c r="F59" s="98">
        <v>402.92023450316452</v>
      </c>
      <c r="G59" s="96">
        <v>146.43817216774008</v>
      </c>
      <c r="H59" s="68"/>
      <c r="I59" s="96">
        <v>1.3110754850431803</v>
      </c>
      <c r="J59" s="69"/>
      <c r="K59" s="96">
        <v>1.404125057619807</v>
      </c>
      <c r="L59" s="69"/>
      <c r="M59" s="96">
        <v>0.39376165761909493</v>
      </c>
      <c r="N59" s="69"/>
      <c r="O59" s="96">
        <v>2.3505196646641728</v>
      </c>
      <c r="P59" s="69"/>
      <c r="Q59" s="96">
        <v>2.6094796297726095</v>
      </c>
      <c r="R59" s="107"/>
      <c r="S59" s="96">
        <v>10.583591404607747</v>
      </c>
      <c r="T59" s="107"/>
      <c r="U59" s="96">
        <v>5.088121559835395</v>
      </c>
      <c r="V59" s="107"/>
      <c r="W59" s="96">
        <v>5.8301383206870092</v>
      </c>
      <c r="X59" s="107"/>
      <c r="Y59" s="96">
        <v>2.2583826848554223</v>
      </c>
      <c r="Z59" s="107"/>
      <c r="AA59" s="97">
        <v>8.2771847307179167E-2</v>
      </c>
      <c r="AB59" s="110"/>
      <c r="AC59" s="12">
        <v>40</v>
      </c>
      <c r="AD59" s="12">
        <v>10</v>
      </c>
      <c r="AE59" s="12">
        <v>15</v>
      </c>
      <c r="AF59" s="12">
        <v>500</v>
      </c>
      <c r="AH59" s="16"/>
      <c r="AI59" s="16"/>
    </row>
    <row r="60" spans="2:35" x14ac:dyDescent="0.25">
      <c r="B60" s="17">
        <v>44889</v>
      </c>
      <c r="C60" s="93">
        <v>50.83</v>
      </c>
      <c r="D60" s="95">
        <v>35.580999999999996</v>
      </c>
      <c r="E60" s="96">
        <v>460.32391267311874</v>
      </c>
      <c r="F60" s="98"/>
      <c r="G60" s="96">
        <v>124.10118283592031</v>
      </c>
      <c r="H60" s="68"/>
      <c r="I60" s="96">
        <v>1.2044218640899087</v>
      </c>
      <c r="J60" s="69"/>
      <c r="K60" s="96">
        <v>1.1494134457045113</v>
      </c>
      <c r="L60" s="69"/>
      <c r="M60" s="96">
        <v>0.38390315882649745</v>
      </c>
      <c r="N60" s="69"/>
      <c r="O60" s="96">
        <v>2.4003328621346092</v>
      </c>
      <c r="P60" s="69"/>
      <c r="Q60" s="96">
        <v>1.9562477367895483</v>
      </c>
      <c r="R60" s="107"/>
      <c r="S60" s="96">
        <v>8.6608899908467158</v>
      </c>
      <c r="T60" s="107"/>
      <c r="U60" s="96">
        <v>8.1975690873773139</v>
      </c>
      <c r="V60" s="107"/>
      <c r="W60" s="96">
        <v>6.1035822814100094</v>
      </c>
      <c r="X60" s="107"/>
      <c r="Y60" s="96">
        <v>2.6466351651201041</v>
      </c>
      <c r="Z60" s="107"/>
      <c r="AA60" s="97">
        <v>8.0776585658383099E-3</v>
      </c>
      <c r="AB60" s="110"/>
      <c r="AC60" s="12">
        <v>40</v>
      </c>
      <c r="AD60" s="12">
        <v>10</v>
      </c>
      <c r="AE60" s="12">
        <v>15</v>
      </c>
      <c r="AF60" s="12">
        <v>500</v>
      </c>
      <c r="AH60" s="16"/>
      <c r="AI60" s="16"/>
    </row>
    <row r="61" spans="2:35" x14ac:dyDescent="0.25">
      <c r="B61" s="17">
        <v>44890</v>
      </c>
      <c r="C61" s="93">
        <v>59.95</v>
      </c>
      <c r="D61" s="92">
        <v>41.965000000000003</v>
      </c>
      <c r="E61" s="96">
        <v>442.35684445105778</v>
      </c>
      <c r="F61" s="98"/>
      <c r="G61" s="96">
        <v>123.82981687312179</v>
      </c>
      <c r="H61" s="68"/>
      <c r="I61" s="96">
        <v>1.3918104368265589</v>
      </c>
      <c r="J61" s="69"/>
      <c r="K61" s="96">
        <v>1.5353644189776825</v>
      </c>
      <c r="L61" s="69"/>
      <c r="M61" s="96">
        <v>0.52056362824438174</v>
      </c>
      <c r="N61" s="69"/>
      <c r="O61" s="96">
        <v>2.3493012870061727</v>
      </c>
      <c r="P61" s="69"/>
      <c r="Q61" s="96">
        <v>1.7638510094696671</v>
      </c>
      <c r="R61" s="107"/>
      <c r="S61" s="96">
        <v>9.0767130272406806</v>
      </c>
      <c r="T61" s="107"/>
      <c r="U61" s="96">
        <v>2.5851477088272241</v>
      </c>
      <c r="V61" s="107"/>
      <c r="W61" s="96">
        <v>5.6037654773738135</v>
      </c>
      <c r="X61" s="107"/>
      <c r="Y61" s="96">
        <v>2.7883683860111796</v>
      </c>
      <c r="Z61" s="107"/>
      <c r="AA61" s="97">
        <v>1.7293314824247885E-3</v>
      </c>
      <c r="AB61" s="110"/>
      <c r="AC61" s="12">
        <v>40</v>
      </c>
      <c r="AD61" s="12">
        <v>10</v>
      </c>
      <c r="AE61" s="12">
        <v>15</v>
      </c>
      <c r="AF61" s="12">
        <v>500</v>
      </c>
      <c r="AH61" s="16"/>
      <c r="AI61" s="16"/>
    </row>
    <row r="62" spans="2:35" x14ac:dyDescent="0.25">
      <c r="B62" s="17">
        <v>44891</v>
      </c>
      <c r="C62" s="93">
        <v>43.41</v>
      </c>
      <c r="D62" s="95">
        <v>30.386999999999997</v>
      </c>
      <c r="E62" s="96">
        <v>499.69213131633319</v>
      </c>
      <c r="F62" s="98"/>
      <c r="G62" s="96">
        <v>136.18182874502799</v>
      </c>
      <c r="H62" s="68"/>
      <c r="I62" s="96">
        <v>1.3357195525888488</v>
      </c>
      <c r="J62" s="69"/>
      <c r="K62" s="96">
        <v>1.3897187521780408</v>
      </c>
      <c r="L62" s="69"/>
      <c r="M62" s="96">
        <v>0.44263580163340116</v>
      </c>
      <c r="N62" s="69"/>
      <c r="O62" s="96">
        <v>2.7683287636795568</v>
      </c>
      <c r="P62" s="69"/>
      <c r="Q62" s="96">
        <v>2.4641967954276014</v>
      </c>
      <c r="R62" s="107"/>
      <c r="S62" s="96">
        <v>11.391213947406483</v>
      </c>
      <c r="T62" s="107"/>
      <c r="U62" s="96">
        <v>2.202078014529075</v>
      </c>
      <c r="V62" s="107"/>
      <c r="W62" s="96">
        <v>6.2001754190161238</v>
      </c>
      <c r="X62" s="107"/>
      <c r="Y62" s="96">
        <v>2.8394057386805622</v>
      </c>
      <c r="Z62" s="107"/>
      <c r="AA62" s="97">
        <v>4.3345663975921233E-4</v>
      </c>
      <c r="AB62" s="110"/>
      <c r="AC62" s="12">
        <v>40</v>
      </c>
      <c r="AD62" s="12">
        <v>10</v>
      </c>
      <c r="AE62" s="12">
        <v>15</v>
      </c>
      <c r="AF62" s="12">
        <v>500</v>
      </c>
      <c r="AH62" s="16"/>
      <c r="AI62" s="16"/>
    </row>
    <row r="63" spans="2:35" x14ac:dyDescent="0.25">
      <c r="B63" s="17">
        <v>44892</v>
      </c>
      <c r="C63" s="93">
        <v>21.49</v>
      </c>
      <c r="D63" s="95"/>
      <c r="E63" s="96">
        <v>576.46151478378101</v>
      </c>
      <c r="F63" s="98">
        <v>461.16921182702487</v>
      </c>
      <c r="G63" s="96">
        <v>161.60248788810316</v>
      </c>
      <c r="H63" s="68"/>
      <c r="I63" s="96">
        <v>1.2912814066887035</v>
      </c>
      <c r="J63" s="69"/>
      <c r="K63" s="96">
        <v>1.3869925062494164</v>
      </c>
      <c r="L63" s="69"/>
      <c r="M63" s="96">
        <v>0.45725692843073701</v>
      </c>
      <c r="N63" s="69"/>
      <c r="O63" s="96">
        <v>2.6916545434844137</v>
      </c>
      <c r="P63" s="69"/>
      <c r="Q63" s="96">
        <v>2.9778727804402645</v>
      </c>
      <c r="R63" s="107"/>
      <c r="S63" s="96">
        <v>15.048639112277289</v>
      </c>
      <c r="T63" s="98">
        <v>10.534047378594103</v>
      </c>
      <c r="U63" s="96">
        <v>5.8590822658267223</v>
      </c>
      <c r="V63" s="107"/>
      <c r="W63" s="96">
        <v>12.560333103645652</v>
      </c>
      <c r="X63" s="107"/>
      <c r="Y63" s="96">
        <v>4.2543295249574049</v>
      </c>
      <c r="Z63" s="107"/>
      <c r="AA63" s="97">
        <v>2.4442222649971803E-3</v>
      </c>
      <c r="AB63" s="110"/>
      <c r="AC63" s="12">
        <v>40</v>
      </c>
      <c r="AD63" s="12">
        <v>10</v>
      </c>
      <c r="AE63" s="12">
        <v>15</v>
      </c>
      <c r="AF63" s="12">
        <v>500</v>
      </c>
      <c r="AH63" s="16"/>
      <c r="AI63" s="16"/>
    </row>
    <row r="64" spans="2:35" x14ac:dyDescent="0.25">
      <c r="B64" s="17">
        <v>44893</v>
      </c>
      <c r="C64" s="93">
        <v>23.16</v>
      </c>
      <c r="D64" s="95"/>
      <c r="E64" s="96">
        <v>453.86801104244103</v>
      </c>
      <c r="F64" s="98"/>
      <c r="G64" s="96">
        <v>162.5584558385257</v>
      </c>
      <c r="H64" s="68"/>
      <c r="I64" s="96">
        <v>1.336139847461838</v>
      </c>
      <c r="J64" s="69"/>
      <c r="K64" s="96">
        <v>1.3028954948015858</v>
      </c>
      <c r="L64" s="69"/>
      <c r="M64" s="96">
        <v>0.46300748364041999</v>
      </c>
      <c r="N64" s="69"/>
      <c r="O64" s="96">
        <v>2.0542655590734196</v>
      </c>
      <c r="P64" s="69"/>
      <c r="Q64" s="96">
        <v>2.1517238652546511</v>
      </c>
      <c r="R64" s="107"/>
      <c r="S64" s="96">
        <v>7.8238304424217739</v>
      </c>
      <c r="T64" s="107"/>
      <c r="U64" s="96">
        <v>9.0598364974644561</v>
      </c>
      <c r="V64" s="107"/>
      <c r="W64" s="96">
        <v>5.8147247486462357</v>
      </c>
      <c r="X64" s="107"/>
      <c r="Y64" s="96">
        <v>4.3730481436930182</v>
      </c>
      <c r="Z64" s="107"/>
      <c r="AA64" s="97">
        <v>1.7174251520829603E-2</v>
      </c>
      <c r="AB64" s="110"/>
      <c r="AC64" s="12">
        <v>40</v>
      </c>
      <c r="AD64" s="12">
        <v>10</v>
      </c>
      <c r="AE64" s="12">
        <v>15</v>
      </c>
      <c r="AF64" s="12">
        <v>500</v>
      </c>
      <c r="AH64" s="16"/>
      <c r="AI64" s="16"/>
    </row>
    <row r="65" spans="2:35" x14ac:dyDescent="0.25">
      <c r="B65" s="17">
        <v>44894</v>
      </c>
      <c r="C65" s="93">
        <v>35.840000000000003</v>
      </c>
      <c r="D65" s="95"/>
      <c r="E65" s="96">
        <v>351.54236513776328</v>
      </c>
      <c r="F65" s="98"/>
      <c r="G65" s="96">
        <v>133.47955141686134</v>
      </c>
      <c r="H65" s="68"/>
      <c r="I65" s="96">
        <v>1.2313878652382291</v>
      </c>
      <c r="J65" s="69"/>
      <c r="K65" s="96">
        <v>0.59485786403901042</v>
      </c>
      <c r="L65" s="69"/>
      <c r="M65" s="96">
        <v>0.38966256961909429</v>
      </c>
      <c r="N65" s="69"/>
      <c r="O65" s="96">
        <v>0.96255090574047297</v>
      </c>
      <c r="P65" s="69"/>
      <c r="Q65" s="96">
        <v>1.3352864398501678</v>
      </c>
      <c r="R65" s="107"/>
      <c r="S65" s="96">
        <v>2.4600636317405398</v>
      </c>
      <c r="T65" s="107"/>
      <c r="U65" s="96">
        <v>7.9826579600158674</v>
      </c>
      <c r="V65" s="107"/>
      <c r="W65" s="96">
        <v>0.98823310923787677</v>
      </c>
      <c r="X65" s="107"/>
      <c r="Y65" s="96">
        <v>2.6797775610921448</v>
      </c>
      <c r="Z65" s="107"/>
      <c r="AA65" s="97">
        <v>7.6416171150270412E-2</v>
      </c>
      <c r="AB65" s="110"/>
      <c r="AC65" s="12">
        <v>40</v>
      </c>
      <c r="AD65" s="12">
        <v>10</v>
      </c>
      <c r="AE65" s="12">
        <v>15</v>
      </c>
      <c r="AF65" s="12">
        <v>500</v>
      </c>
      <c r="AH65" s="16"/>
      <c r="AI65" s="16"/>
    </row>
    <row r="66" spans="2:35" x14ac:dyDescent="0.25">
      <c r="B66" s="17">
        <v>44895</v>
      </c>
      <c r="C66" s="93">
        <v>19.649999999999999</v>
      </c>
      <c r="D66" s="95"/>
      <c r="E66" s="96">
        <v>423.06047946795712</v>
      </c>
      <c r="F66" s="98"/>
      <c r="G66" s="96">
        <v>137.55533253627326</v>
      </c>
      <c r="H66" s="68"/>
      <c r="I66" s="96">
        <v>1.2967106602509542</v>
      </c>
      <c r="J66" s="69"/>
      <c r="K66" s="96">
        <v>1.6223128091024153</v>
      </c>
      <c r="L66" s="69"/>
      <c r="M66" s="96">
        <v>0.53648024919669191</v>
      </c>
      <c r="N66" s="69"/>
      <c r="O66" s="96">
        <v>0.21041880829117293</v>
      </c>
      <c r="P66" s="69"/>
      <c r="Q66" s="96">
        <v>1.3902586125159035</v>
      </c>
      <c r="R66" s="107"/>
      <c r="S66" s="96">
        <v>2.4929220614534855</v>
      </c>
      <c r="T66" s="107"/>
      <c r="U66" s="96">
        <v>8.012225174607206</v>
      </c>
      <c r="V66" s="107"/>
      <c r="W66" s="96">
        <v>0.97549760294980647</v>
      </c>
      <c r="X66" s="107"/>
      <c r="Y66" s="96">
        <v>2.562152538613879</v>
      </c>
      <c r="Z66" s="107"/>
      <c r="AA66" s="97">
        <v>7.9182183335396256E-2</v>
      </c>
      <c r="AB66" s="110"/>
      <c r="AC66" s="12">
        <v>40</v>
      </c>
      <c r="AD66" s="12">
        <v>10</v>
      </c>
      <c r="AE66" s="12">
        <v>15</v>
      </c>
      <c r="AF66" s="12">
        <v>500</v>
      </c>
      <c r="AH66" s="16"/>
      <c r="AI66" s="16"/>
    </row>
    <row r="67" spans="2:35" x14ac:dyDescent="0.25">
      <c r="B67" s="17">
        <v>44896</v>
      </c>
      <c r="C67" s="93">
        <v>15.31</v>
      </c>
      <c r="D67" s="95"/>
      <c r="E67" s="96">
        <v>429.48797339683944</v>
      </c>
      <c r="F67" s="98"/>
      <c r="G67" s="96">
        <v>113.98487727902395</v>
      </c>
      <c r="H67" s="68"/>
      <c r="I67" s="96">
        <v>1.1624053955916092</v>
      </c>
      <c r="J67" s="69"/>
      <c r="K67" s="96">
        <v>3.7473191916747925</v>
      </c>
      <c r="L67" s="69"/>
      <c r="M67" s="96">
        <v>0.93277302254797712</v>
      </c>
      <c r="N67" s="69"/>
      <c r="O67" s="96">
        <v>0.23825009251947349</v>
      </c>
      <c r="P67" s="69"/>
      <c r="Q67" s="96">
        <v>2.7258841599559629</v>
      </c>
      <c r="R67" s="107"/>
      <c r="S67" s="96">
        <v>6.1179694496003263</v>
      </c>
      <c r="T67" s="107"/>
      <c r="U67" s="96">
        <v>4.0671296721195489</v>
      </c>
      <c r="V67" s="107"/>
      <c r="W67" s="96">
        <v>3.0215992496508863</v>
      </c>
      <c r="X67" s="107"/>
      <c r="Y67" s="96">
        <v>3.9478315587863286</v>
      </c>
      <c r="Z67" s="107"/>
      <c r="AA67" s="97">
        <v>4.7100784353553131E-2</v>
      </c>
      <c r="AB67" s="110"/>
      <c r="AC67" s="12">
        <v>40</v>
      </c>
      <c r="AD67" s="12">
        <v>10</v>
      </c>
      <c r="AE67" s="12">
        <v>15</v>
      </c>
      <c r="AF67" s="12">
        <v>500</v>
      </c>
      <c r="AH67" s="16"/>
      <c r="AI67" s="16"/>
    </row>
    <row r="68" spans="2:35" x14ac:dyDescent="0.25">
      <c r="B68" s="17">
        <v>44897</v>
      </c>
      <c r="C68" s="93">
        <v>20.149999999999999</v>
      </c>
      <c r="D68" s="95"/>
      <c r="E68" s="96">
        <v>496.18783977881037</v>
      </c>
      <c r="F68" s="98"/>
      <c r="G68" s="96">
        <v>144.52410814550558</v>
      </c>
      <c r="H68" s="68"/>
      <c r="I68" s="96">
        <v>1.1782522416334433</v>
      </c>
      <c r="J68" s="69"/>
      <c r="K68" s="96">
        <v>2.2942859140300285</v>
      </c>
      <c r="L68" s="69"/>
      <c r="M68" s="96">
        <v>0.59114733153508781</v>
      </c>
      <c r="N68" s="69"/>
      <c r="O68" s="96">
        <v>0.91495042867276444</v>
      </c>
      <c r="P68" s="69"/>
      <c r="Q68" s="96">
        <v>3.2946443332086139</v>
      </c>
      <c r="R68" s="107"/>
      <c r="S68" s="96">
        <v>8.3107198770014037</v>
      </c>
      <c r="T68" s="107"/>
      <c r="U68" s="96">
        <v>2.2636522177868805</v>
      </c>
      <c r="V68" s="107"/>
      <c r="W68" s="96">
        <v>7.3414067556109828</v>
      </c>
      <c r="X68" s="107"/>
      <c r="Y68" s="96">
        <v>4.0101471127319188</v>
      </c>
      <c r="Z68" s="107"/>
      <c r="AA68" s="97">
        <v>5.5040799024540753E-2</v>
      </c>
      <c r="AB68" s="110"/>
      <c r="AC68" s="12">
        <v>40</v>
      </c>
      <c r="AD68" s="12">
        <v>10</v>
      </c>
      <c r="AE68" s="12">
        <v>15</v>
      </c>
      <c r="AF68" s="12">
        <v>500</v>
      </c>
      <c r="AH68" s="16"/>
      <c r="AI68" s="16"/>
    </row>
    <row r="69" spans="2:35" ht="14.25" customHeight="1" x14ac:dyDescent="0.25">
      <c r="B69" s="17">
        <v>44898</v>
      </c>
      <c r="C69" s="93">
        <v>16.010000000000002</v>
      </c>
      <c r="D69" s="95"/>
      <c r="E69" s="96">
        <v>413.56467317688686</v>
      </c>
      <c r="F69" s="98"/>
      <c r="G69" s="96">
        <v>117.08929316475388</v>
      </c>
      <c r="H69" s="70"/>
      <c r="I69" s="96">
        <v>1.1510517265031053</v>
      </c>
      <c r="J69" s="69"/>
      <c r="K69" s="96">
        <v>2.1915606951821895</v>
      </c>
      <c r="L69" s="69"/>
      <c r="M69" s="96">
        <v>0.72234740461437119</v>
      </c>
      <c r="N69" s="69"/>
      <c r="O69" s="96">
        <v>2.2040116237603407</v>
      </c>
      <c r="P69" s="69"/>
      <c r="Q69" s="96">
        <v>3.3240017038117502</v>
      </c>
      <c r="R69" s="107"/>
      <c r="S69" s="96">
        <v>10.904475079905216</v>
      </c>
      <c r="T69" s="107"/>
      <c r="U69" s="96">
        <v>5.5297682153129459</v>
      </c>
      <c r="V69" s="107"/>
      <c r="W69" s="96">
        <v>4.0193789223098495</v>
      </c>
      <c r="X69" s="107"/>
      <c r="Y69" s="96">
        <v>4.2886442406189005</v>
      </c>
      <c r="Z69" s="107"/>
      <c r="AA69" s="97">
        <v>1.3909036767563065E-2</v>
      </c>
      <c r="AB69" s="110"/>
      <c r="AC69" s="12">
        <v>40</v>
      </c>
      <c r="AD69" s="12">
        <v>10</v>
      </c>
      <c r="AE69" s="12">
        <v>15</v>
      </c>
      <c r="AF69" s="12">
        <v>500</v>
      </c>
      <c r="AH69" s="16"/>
      <c r="AI69" s="16"/>
    </row>
    <row r="70" spans="2:35" ht="14.25" customHeight="1" x14ac:dyDescent="0.25">
      <c r="B70" s="17">
        <v>44899</v>
      </c>
      <c r="C70" s="93">
        <v>32.36</v>
      </c>
      <c r="D70" s="95"/>
      <c r="E70" s="96">
        <v>453.39394215695734</v>
      </c>
      <c r="F70" s="98"/>
      <c r="G70" s="96">
        <v>140.13602698144044</v>
      </c>
      <c r="H70" s="70"/>
      <c r="I70" s="96">
        <v>1.1510521652209238</v>
      </c>
      <c r="J70" s="69"/>
      <c r="K70" s="96">
        <v>1.6244592531525066</v>
      </c>
      <c r="L70" s="69"/>
      <c r="M70" s="96">
        <v>0.71745151290433562</v>
      </c>
      <c r="N70" s="69"/>
      <c r="O70" s="96">
        <v>2.2366590194920906</v>
      </c>
      <c r="P70" s="69"/>
      <c r="Q70" s="96">
        <v>3.3713967903289834</v>
      </c>
      <c r="R70" s="107"/>
      <c r="S70" s="96">
        <v>8.4090972999218661</v>
      </c>
      <c r="T70" s="107"/>
      <c r="U70" s="96">
        <v>4.4473640468344744</v>
      </c>
      <c r="V70" s="107"/>
      <c r="W70" s="96">
        <v>3.5325086664914154</v>
      </c>
      <c r="X70" s="107"/>
      <c r="Y70" s="96">
        <v>4.3671043283565814</v>
      </c>
      <c r="Z70" s="107"/>
      <c r="AA70" s="97">
        <v>3.6548667347944964E-2</v>
      </c>
      <c r="AB70" s="110"/>
      <c r="AC70" s="12">
        <v>40</v>
      </c>
      <c r="AD70" s="12">
        <v>10</v>
      </c>
      <c r="AE70" s="12">
        <v>15</v>
      </c>
      <c r="AF70" s="12">
        <v>500</v>
      </c>
      <c r="AH70" s="16"/>
      <c r="AI70" s="16"/>
    </row>
    <row r="71" spans="2:35" x14ac:dyDescent="0.25">
      <c r="B71" s="17">
        <v>44900</v>
      </c>
      <c r="C71" s="93">
        <v>51.13</v>
      </c>
      <c r="D71" s="95">
        <v>35.791000000000004</v>
      </c>
      <c r="E71" s="96">
        <v>497.37106875279972</v>
      </c>
      <c r="F71" s="98"/>
      <c r="G71" s="96">
        <v>153.511245558338</v>
      </c>
      <c r="H71" s="68"/>
      <c r="I71" s="96">
        <v>1.5241225743218181</v>
      </c>
      <c r="J71" s="69"/>
      <c r="K71" s="96">
        <v>1.9965680076234718</v>
      </c>
      <c r="L71" s="69"/>
      <c r="M71" s="96">
        <v>0.90839675677072695</v>
      </c>
      <c r="N71" s="69"/>
      <c r="O71" s="96">
        <v>2.2816585113422581</v>
      </c>
      <c r="P71" s="69"/>
      <c r="Q71" s="96">
        <v>2.6128638315091952</v>
      </c>
      <c r="R71" s="107"/>
      <c r="S71" s="96">
        <v>11.310709540535601</v>
      </c>
      <c r="T71" s="107"/>
      <c r="U71" s="96">
        <v>6.0486171509928095</v>
      </c>
      <c r="V71" s="107"/>
      <c r="W71" s="96">
        <v>4.4195580158210168</v>
      </c>
      <c r="X71" s="107"/>
      <c r="Y71" s="96">
        <v>4.8672462071533049</v>
      </c>
      <c r="Z71" s="107"/>
      <c r="AA71" s="97">
        <v>1.3246601607738495E-2</v>
      </c>
      <c r="AB71" s="110"/>
      <c r="AC71" s="12">
        <v>40</v>
      </c>
      <c r="AD71" s="12">
        <v>10</v>
      </c>
      <c r="AE71" s="12">
        <v>15</v>
      </c>
      <c r="AF71" s="12">
        <v>500</v>
      </c>
      <c r="AH71" s="16"/>
      <c r="AI71" s="16"/>
    </row>
    <row r="72" spans="2:35" x14ac:dyDescent="0.25">
      <c r="B72" s="17">
        <v>44901</v>
      </c>
      <c r="C72" s="93">
        <v>54.69</v>
      </c>
      <c r="D72" s="95">
        <v>38.282999999999994</v>
      </c>
      <c r="E72" s="96">
        <v>459.93954519484686</v>
      </c>
      <c r="F72" s="98"/>
      <c r="G72" s="96">
        <v>152.13183226257402</v>
      </c>
      <c r="H72" s="68"/>
      <c r="I72" s="96">
        <v>0.92042062547951764</v>
      </c>
      <c r="J72" s="69"/>
      <c r="K72" s="96">
        <v>1.8461188078098389</v>
      </c>
      <c r="L72" s="69"/>
      <c r="M72" s="96">
        <v>0.73399438394585526</v>
      </c>
      <c r="N72" s="69"/>
      <c r="O72" s="96">
        <v>2.7566943401410318</v>
      </c>
      <c r="P72" s="69"/>
      <c r="Q72" s="96">
        <v>2.8756617653429624</v>
      </c>
      <c r="R72" s="107"/>
      <c r="S72" s="96">
        <v>10.345256432845286</v>
      </c>
      <c r="T72" s="76"/>
      <c r="U72" s="96">
        <v>7.6265465978719194</v>
      </c>
      <c r="V72" s="107"/>
      <c r="W72" s="96">
        <v>5.3815349992795261</v>
      </c>
      <c r="X72" s="107"/>
      <c r="Y72" s="96">
        <v>4.8048498928947918</v>
      </c>
      <c r="Z72" s="107"/>
      <c r="AA72" s="97">
        <v>2.852806337597285E-3</v>
      </c>
      <c r="AB72" s="110"/>
      <c r="AC72" s="12">
        <v>40</v>
      </c>
      <c r="AD72" s="12">
        <v>10</v>
      </c>
      <c r="AE72" s="12">
        <v>15</v>
      </c>
      <c r="AF72" s="12">
        <v>500</v>
      </c>
      <c r="AH72" s="16"/>
      <c r="AI72" s="16"/>
    </row>
    <row r="73" spans="2:35" x14ac:dyDescent="0.25">
      <c r="B73" s="17">
        <v>44902</v>
      </c>
      <c r="C73" s="93">
        <v>19.62</v>
      </c>
      <c r="D73" s="95"/>
      <c r="E73" s="96">
        <v>100.61072565096745</v>
      </c>
      <c r="F73" s="98"/>
      <c r="G73" s="96">
        <v>24.535084061592563</v>
      </c>
      <c r="H73" s="68"/>
      <c r="I73" s="96">
        <v>0.35387894395529129</v>
      </c>
      <c r="J73" s="69"/>
      <c r="K73" s="96">
        <v>1.951736017758775</v>
      </c>
      <c r="L73" s="69"/>
      <c r="M73" s="96">
        <v>0.7069407545712374</v>
      </c>
      <c r="N73" s="69"/>
      <c r="O73" s="96">
        <v>3.0090931827414673</v>
      </c>
      <c r="P73" s="69"/>
      <c r="Q73" s="96">
        <v>3.0402346370587652</v>
      </c>
      <c r="R73" s="107"/>
      <c r="S73" s="96">
        <v>3.2749395076665744</v>
      </c>
      <c r="T73" s="107"/>
      <c r="U73" s="96">
        <v>9.4076792823517987</v>
      </c>
      <c r="V73" s="107"/>
      <c r="W73" s="96">
        <v>8.0517537387417661</v>
      </c>
      <c r="X73" s="107"/>
      <c r="Y73" s="96">
        <v>4.9014961758062974</v>
      </c>
      <c r="Z73" s="107"/>
      <c r="AA73" s="97">
        <v>3.8911641180497639E-3</v>
      </c>
      <c r="AB73" s="110"/>
      <c r="AC73" s="12">
        <v>40</v>
      </c>
      <c r="AD73" s="12">
        <v>10</v>
      </c>
      <c r="AE73" s="12">
        <v>15</v>
      </c>
      <c r="AF73" s="12">
        <v>500</v>
      </c>
      <c r="AH73" s="16"/>
      <c r="AI73" s="16"/>
    </row>
    <row r="74" spans="2:35" x14ac:dyDescent="0.25">
      <c r="B74" s="17">
        <v>44903</v>
      </c>
      <c r="C74" s="93">
        <v>38.44</v>
      </c>
      <c r="D74" s="95"/>
      <c r="E74" s="96">
        <v>268.7672061199566</v>
      </c>
      <c r="F74" s="98"/>
      <c r="G74" s="96">
        <v>99.535528718013254</v>
      </c>
      <c r="H74" s="68"/>
      <c r="I74" s="96">
        <v>0.49167438287660248</v>
      </c>
      <c r="J74" s="69"/>
      <c r="K74" s="96">
        <v>2.1789254855957552</v>
      </c>
      <c r="L74" s="69"/>
      <c r="M74" s="96">
        <v>0.87260773261479685</v>
      </c>
      <c r="N74" s="69"/>
      <c r="O74" s="96">
        <v>1.6875465426180098</v>
      </c>
      <c r="P74" s="69"/>
      <c r="Q74" s="96">
        <v>3.0436711143169459</v>
      </c>
      <c r="R74" s="107"/>
      <c r="S74" s="96">
        <v>2.4126068120895616</v>
      </c>
      <c r="T74" s="107"/>
      <c r="U74" s="96">
        <v>7.5921566400989393</v>
      </c>
      <c r="V74" s="107"/>
      <c r="W74" s="96">
        <v>8.0973354376738698</v>
      </c>
      <c r="X74" s="107"/>
      <c r="Y74" s="96">
        <v>3.5836771267408269</v>
      </c>
      <c r="Z74" s="107"/>
      <c r="AA74" s="97">
        <v>1.8729053860991555E-2</v>
      </c>
      <c r="AB74" s="110"/>
      <c r="AC74" s="12">
        <v>40</v>
      </c>
      <c r="AD74" s="12">
        <v>10</v>
      </c>
      <c r="AE74" s="12">
        <v>15</v>
      </c>
      <c r="AF74" s="12">
        <v>500</v>
      </c>
      <c r="AH74" s="16"/>
      <c r="AI74" s="16"/>
    </row>
    <row r="75" spans="2:35" x14ac:dyDescent="0.25">
      <c r="B75" s="17">
        <v>44904</v>
      </c>
      <c r="C75" s="93">
        <v>35.68</v>
      </c>
      <c r="D75" s="95"/>
      <c r="E75" s="96">
        <v>422.18846473681208</v>
      </c>
      <c r="F75" s="98"/>
      <c r="G75" s="96">
        <v>127.764397620756</v>
      </c>
      <c r="H75" s="68"/>
      <c r="I75" s="96">
        <v>0.80505836679089127</v>
      </c>
      <c r="J75" s="69"/>
      <c r="K75" s="96">
        <v>2.6853479795160107</v>
      </c>
      <c r="L75" s="69"/>
      <c r="M75" s="96">
        <v>0.64248819130365875</v>
      </c>
      <c r="N75" s="69"/>
      <c r="O75" s="96">
        <v>1.7081701687598401</v>
      </c>
      <c r="P75" s="69"/>
      <c r="Q75" s="96">
        <v>3.4438362125682076</v>
      </c>
      <c r="R75" s="107"/>
      <c r="S75" s="96">
        <v>2.8700041205543769</v>
      </c>
      <c r="T75" s="107"/>
      <c r="U75" s="96">
        <v>4.8421104462452167</v>
      </c>
      <c r="V75" s="107"/>
      <c r="W75" s="96">
        <v>7.0707952730170414</v>
      </c>
      <c r="X75" s="107"/>
      <c r="Y75" s="96">
        <v>2.6573540288705169</v>
      </c>
      <c r="Z75" s="107"/>
      <c r="AA75" s="97">
        <v>4.2040786886053554E-2</v>
      </c>
      <c r="AB75" s="110"/>
      <c r="AC75" s="12">
        <v>40</v>
      </c>
      <c r="AD75" s="12">
        <v>10</v>
      </c>
      <c r="AE75" s="12">
        <v>15</v>
      </c>
      <c r="AF75" s="12">
        <v>500</v>
      </c>
      <c r="AH75" s="16"/>
      <c r="AI75" s="16"/>
    </row>
    <row r="76" spans="2:35" x14ac:dyDescent="0.25">
      <c r="B76" s="17">
        <v>44905</v>
      </c>
      <c r="C76" s="93">
        <v>68.66</v>
      </c>
      <c r="D76" s="92">
        <v>48.061999999999998</v>
      </c>
      <c r="E76" s="96">
        <v>544.67428997664683</v>
      </c>
      <c r="F76" s="98">
        <v>435.73943198131747</v>
      </c>
      <c r="G76" s="96">
        <v>149.70624545192823</v>
      </c>
      <c r="H76" s="68"/>
      <c r="I76" s="96">
        <v>0.90080759391426557</v>
      </c>
      <c r="J76" s="69"/>
      <c r="K76" s="96">
        <v>2.2796411175824884</v>
      </c>
      <c r="L76" s="69"/>
      <c r="M76" s="96">
        <v>0.87276862409572775</v>
      </c>
      <c r="N76" s="69"/>
      <c r="O76" s="96">
        <v>3.0075332748319052</v>
      </c>
      <c r="P76" s="69"/>
      <c r="Q76" s="96">
        <v>3.6457406322071417</v>
      </c>
      <c r="R76" s="107"/>
      <c r="S76" s="96">
        <v>5.0345306044577649</v>
      </c>
      <c r="T76" s="107"/>
      <c r="U76" s="96">
        <v>7.5245349471866598</v>
      </c>
      <c r="V76" s="107"/>
      <c r="W76" s="96">
        <v>11.030647961838957</v>
      </c>
      <c r="X76" s="107"/>
      <c r="Y76" s="96">
        <v>2.9976618927017924</v>
      </c>
      <c r="Z76" s="107"/>
      <c r="AA76" s="97">
        <v>2.3662491602806437E-2</v>
      </c>
      <c r="AB76" s="110"/>
      <c r="AC76" s="12">
        <v>40</v>
      </c>
      <c r="AD76" s="12">
        <v>10</v>
      </c>
      <c r="AE76" s="12">
        <v>15</v>
      </c>
      <c r="AF76" s="12">
        <v>500</v>
      </c>
      <c r="AH76" s="16"/>
      <c r="AI76" s="16"/>
    </row>
    <row r="77" spans="2:35" x14ac:dyDescent="0.25">
      <c r="B77" s="17">
        <v>44906</v>
      </c>
      <c r="C77" s="93">
        <v>74.69</v>
      </c>
      <c r="D77" s="92">
        <v>52.283000000000001</v>
      </c>
      <c r="E77" s="96">
        <v>497.77826578454079</v>
      </c>
      <c r="F77" s="98"/>
      <c r="G77" s="96">
        <v>130.84249479035702</v>
      </c>
      <c r="H77" s="68"/>
      <c r="I77" s="96">
        <v>0.81662891828337048</v>
      </c>
      <c r="J77" s="69"/>
      <c r="K77" s="96">
        <v>4.2528511045464805</v>
      </c>
      <c r="L77" s="69"/>
      <c r="M77" s="96">
        <v>1.1151766403141854</v>
      </c>
      <c r="N77" s="69"/>
      <c r="O77" s="96">
        <v>2.7858745317132327</v>
      </c>
      <c r="P77" s="69"/>
      <c r="Q77" s="96">
        <v>4.3602209785758408</v>
      </c>
      <c r="R77" s="107"/>
      <c r="S77" s="96">
        <v>6.2419110209611919</v>
      </c>
      <c r="T77" s="107"/>
      <c r="U77" s="96">
        <v>5.3640681086671211</v>
      </c>
      <c r="V77" s="107"/>
      <c r="W77" s="96">
        <v>10.1532622752393</v>
      </c>
      <c r="X77" s="107"/>
      <c r="Y77" s="96">
        <v>2.8199735892354125</v>
      </c>
      <c r="Z77" s="107"/>
      <c r="AA77" s="97">
        <v>3.4827616254156354E-2</v>
      </c>
      <c r="AB77" s="110"/>
      <c r="AC77" s="12">
        <v>40</v>
      </c>
      <c r="AD77" s="12">
        <v>10</v>
      </c>
      <c r="AE77" s="12">
        <v>15</v>
      </c>
      <c r="AF77" s="12">
        <v>500</v>
      </c>
      <c r="AH77" s="16"/>
      <c r="AI77" s="16"/>
    </row>
    <row r="78" spans="2:35" ht="14.25" customHeight="1" x14ac:dyDescent="0.25">
      <c r="B78" s="17">
        <v>44907</v>
      </c>
      <c r="C78" s="93">
        <v>72.260000000000005</v>
      </c>
      <c r="D78" s="92">
        <v>50.582000000000008</v>
      </c>
      <c r="E78" s="96">
        <v>438.25531440621188</v>
      </c>
      <c r="F78" s="98"/>
      <c r="G78" s="96">
        <v>127.85654733042631</v>
      </c>
      <c r="H78" s="68"/>
      <c r="I78" s="96">
        <v>0.85247666461469451</v>
      </c>
      <c r="J78" s="69"/>
      <c r="K78" s="96">
        <v>2.9112539648446805</v>
      </c>
      <c r="L78" s="69"/>
      <c r="M78" s="96">
        <v>1.0882153347498598</v>
      </c>
      <c r="N78" s="69"/>
      <c r="O78" s="96">
        <v>2.1749163273277232</v>
      </c>
      <c r="P78" s="69"/>
      <c r="Q78" s="96">
        <v>4.3381839391727395</v>
      </c>
      <c r="R78" s="107"/>
      <c r="S78" s="96">
        <v>6.4753620414019641</v>
      </c>
      <c r="T78" s="107"/>
      <c r="U78" s="96">
        <v>5.2982598590759666</v>
      </c>
      <c r="V78" s="107"/>
      <c r="W78" s="96">
        <v>12.613980274698196</v>
      </c>
      <c r="X78" s="107"/>
      <c r="Y78" s="96">
        <v>3.0620303496798815</v>
      </c>
      <c r="Z78" s="107"/>
      <c r="AA78" s="97">
        <v>8.5730533536643172E-2</v>
      </c>
      <c r="AB78" s="110"/>
      <c r="AC78" s="12">
        <v>40</v>
      </c>
      <c r="AD78" s="12">
        <v>10</v>
      </c>
      <c r="AE78" s="12">
        <v>15</v>
      </c>
      <c r="AF78" s="12">
        <v>500</v>
      </c>
      <c r="AH78" s="16"/>
      <c r="AI78" s="16"/>
    </row>
    <row r="79" spans="2:35" x14ac:dyDescent="0.25">
      <c r="B79" s="17">
        <v>44908</v>
      </c>
      <c r="C79" s="93">
        <v>71.69</v>
      </c>
      <c r="D79" s="92">
        <v>50.183</v>
      </c>
      <c r="E79" s="96">
        <v>475.25486683339716</v>
      </c>
      <c r="F79" s="98"/>
      <c r="G79" s="96">
        <v>127.36169284337853</v>
      </c>
      <c r="H79" s="68"/>
      <c r="I79" s="96">
        <v>1.0026256405005112</v>
      </c>
      <c r="J79" s="69"/>
      <c r="K79" s="96">
        <v>2.6965894647484299</v>
      </c>
      <c r="L79" s="69"/>
      <c r="M79" s="96">
        <v>0.97250049322921639</v>
      </c>
      <c r="N79" s="69"/>
      <c r="O79" s="96">
        <v>2.0112042893014115</v>
      </c>
      <c r="P79" s="69"/>
      <c r="Q79" s="96">
        <v>3.3210171193105622</v>
      </c>
      <c r="R79" s="107"/>
      <c r="S79" s="96">
        <v>5.1251153892013379</v>
      </c>
      <c r="T79" s="107"/>
      <c r="U79" s="96">
        <v>4.2450734906497578</v>
      </c>
      <c r="V79" s="107"/>
      <c r="W79" s="96">
        <v>6.6836579464789301</v>
      </c>
      <c r="X79" s="107"/>
      <c r="Y79" s="96">
        <v>2.8626431570238235</v>
      </c>
      <c r="Z79" s="107"/>
      <c r="AA79" s="97">
        <v>6.4588845008765702E-2</v>
      </c>
      <c r="AB79" s="110"/>
      <c r="AC79" s="12">
        <v>40</v>
      </c>
      <c r="AD79" s="12">
        <v>10</v>
      </c>
      <c r="AE79" s="12">
        <v>15</v>
      </c>
      <c r="AF79" s="12">
        <v>500</v>
      </c>
      <c r="AH79" s="16"/>
      <c r="AI79" s="16"/>
    </row>
    <row r="80" spans="2:35" x14ac:dyDescent="0.25">
      <c r="B80" s="17">
        <v>44909</v>
      </c>
      <c r="C80" s="93">
        <v>43.43</v>
      </c>
      <c r="D80" s="95">
        <v>30.401</v>
      </c>
      <c r="E80" s="96">
        <v>144.27180342336152</v>
      </c>
      <c r="F80" s="98"/>
      <c r="G80" s="96">
        <v>39.810623151897431</v>
      </c>
      <c r="H80" s="68"/>
      <c r="I80" s="96">
        <v>0.3786014007644013</v>
      </c>
      <c r="J80" s="69"/>
      <c r="K80" s="96">
        <v>3.6939816694985259</v>
      </c>
      <c r="L80" s="69"/>
      <c r="M80" s="96">
        <v>0.66290061342611339</v>
      </c>
      <c r="N80" s="69"/>
      <c r="O80" s="96">
        <v>1.8332611319877941</v>
      </c>
      <c r="P80" s="69"/>
      <c r="Q80" s="96">
        <v>3.5148926156319309</v>
      </c>
      <c r="R80" s="107"/>
      <c r="S80" s="96">
        <v>6.8241601727174377</v>
      </c>
      <c r="T80" s="111"/>
      <c r="U80" s="96">
        <v>4.2801261212965178</v>
      </c>
      <c r="V80" s="107"/>
      <c r="W80" s="96">
        <v>6.9231717951245146</v>
      </c>
      <c r="X80" s="107"/>
      <c r="Y80" s="96">
        <v>3.230044085291802</v>
      </c>
      <c r="Z80" s="107"/>
      <c r="AA80" s="97">
        <v>5.1777772773482951E-2</v>
      </c>
      <c r="AB80" s="110"/>
      <c r="AC80" s="12">
        <v>40</v>
      </c>
      <c r="AD80" s="12">
        <v>10</v>
      </c>
      <c r="AE80" s="12">
        <v>15</v>
      </c>
      <c r="AF80" s="12">
        <v>500</v>
      </c>
      <c r="AH80" s="16"/>
      <c r="AI80" s="16"/>
    </row>
    <row r="81" spans="2:35" x14ac:dyDescent="0.25">
      <c r="B81" s="17">
        <v>44910</v>
      </c>
      <c r="C81" s="93">
        <v>47.86</v>
      </c>
      <c r="D81" s="95">
        <v>33.501999999999995</v>
      </c>
      <c r="E81" s="96">
        <v>326.23001683261657</v>
      </c>
      <c r="F81" s="98"/>
      <c r="G81" s="96">
        <v>91.770269193844712</v>
      </c>
      <c r="H81" s="68"/>
      <c r="I81" s="96">
        <v>0.61209397595939263</v>
      </c>
      <c r="J81" s="69"/>
      <c r="K81" s="96">
        <v>3.4185074545452245</v>
      </c>
      <c r="L81" s="69"/>
      <c r="M81" s="96">
        <v>0.56800448914303348</v>
      </c>
      <c r="N81" s="69"/>
      <c r="O81" s="96">
        <v>2.8557127306499965</v>
      </c>
      <c r="P81" s="69"/>
      <c r="Q81" s="96">
        <v>3.2976946108746725</v>
      </c>
      <c r="R81" s="107"/>
      <c r="S81" s="96">
        <v>6.3867554069555057</v>
      </c>
      <c r="T81" s="111"/>
      <c r="U81" s="96">
        <v>4.1429270092467929</v>
      </c>
      <c r="V81" s="107"/>
      <c r="W81" s="96">
        <v>6.4061634463071515</v>
      </c>
      <c r="X81" s="107"/>
      <c r="Y81" s="96">
        <v>2.8959225467272711</v>
      </c>
      <c r="Z81" s="107"/>
      <c r="AA81" s="97">
        <v>6.1748280812775294E-2</v>
      </c>
      <c r="AB81" s="110"/>
      <c r="AC81" s="12">
        <v>40</v>
      </c>
      <c r="AD81" s="12">
        <v>10</v>
      </c>
      <c r="AE81" s="12">
        <v>15</v>
      </c>
      <c r="AF81" s="12">
        <v>500</v>
      </c>
      <c r="AH81" s="16"/>
      <c r="AI81" s="16"/>
    </row>
    <row r="82" spans="2:35" ht="14.25" customHeight="1" x14ac:dyDescent="0.25">
      <c r="B82" s="17">
        <v>44911</v>
      </c>
      <c r="C82" s="93">
        <v>70.88</v>
      </c>
      <c r="D82" s="92">
        <v>49.615999999999993</v>
      </c>
      <c r="E82" s="96">
        <v>209.35470857976091</v>
      </c>
      <c r="F82" s="98"/>
      <c r="G82" s="96">
        <v>63.838960279320247</v>
      </c>
      <c r="H82" s="68"/>
      <c r="I82" s="96">
        <v>1.0319626859313362</v>
      </c>
      <c r="J82" s="69"/>
      <c r="K82" s="96">
        <v>3.2687389294747904</v>
      </c>
      <c r="L82" s="69"/>
      <c r="M82" s="96">
        <v>0.42185916209693602</v>
      </c>
      <c r="N82" s="69"/>
      <c r="O82" s="96">
        <v>1.9687058380059899</v>
      </c>
      <c r="P82" s="69"/>
      <c r="Q82" s="96">
        <v>3.4294581761381333</v>
      </c>
      <c r="R82" s="107"/>
      <c r="S82" s="96">
        <v>7.7598897449981612</v>
      </c>
      <c r="T82" s="111"/>
      <c r="U82" s="96">
        <v>5.0454893223500967</v>
      </c>
      <c r="V82" s="107"/>
      <c r="W82" s="96">
        <v>7.6122785173983347</v>
      </c>
      <c r="X82" s="107"/>
      <c r="Y82" s="96">
        <v>3.0065889275307414</v>
      </c>
      <c r="Z82" s="107"/>
      <c r="AA82" s="97">
        <v>5.4828421702378442E-2</v>
      </c>
      <c r="AB82" s="110"/>
      <c r="AC82" s="12">
        <v>40</v>
      </c>
      <c r="AD82" s="12">
        <v>10</v>
      </c>
      <c r="AE82" s="12">
        <v>15</v>
      </c>
      <c r="AF82" s="12">
        <v>500</v>
      </c>
      <c r="AH82" s="16"/>
      <c r="AI82" s="16"/>
    </row>
    <row r="83" spans="2:35" x14ac:dyDescent="0.25">
      <c r="B83" s="17">
        <v>44912</v>
      </c>
      <c r="C83" s="93">
        <v>67.41</v>
      </c>
      <c r="D83" s="92">
        <v>47.186999999999998</v>
      </c>
      <c r="E83" s="96">
        <v>196.48339486815959</v>
      </c>
      <c r="F83" s="98"/>
      <c r="G83" s="96">
        <v>61.425799692204066</v>
      </c>
      <c r="H83" s="68"/>
      <c r="I83" s="96">
        <v>1.1822620076558683</v>
      </c>
      <c r="J83" s="69"/>
      <c r="K83" s="96">
        <v>2.5126589278198099</v>
      </c>
      <c r="L83" s="69"/>
      <c r="M83" s="96">
        <v>0.46423548891703192</v>
      </c>
      <c r="N83" s="69"/>
      <c r="O83" s="96">
        <v>2.405557904411936</v>
      </c>
      <c r="P83" s="69"/>
      <c r="Q83" s="96">
        <v>2.9890360832959333</v>
      </c>
      <c r="R83" s="107"/>
      <c r="S83" s="96">
        <v>5.8546671155500718</v>
      </c>
      <c r="T83" s="111"/>
      <c r="U83" s="96">
        <v>4.1644913671053851</v>
      </c>
      <c r="V83" s="107"/>
      <c r="W83" s="96">
        <v>5.7729058652620679</v>
      </c>
      <c r="X83" s="107"/>
      <c r="Y83" s="96">
        <v>2.5709133384064544</v>
      </c>
      <c r="Z83" s="107"/>
      <c r="AA83" s="97">
        <v>1.362320764448146E-2</v>
      </c>
      <c r="AB83" s="110"/>
      <c r="AC83" s="12">
        <v>40</v>
      </c>
      <c r="AD83" s="12">
        <v>10</v>
      </c>
      <c r="AE83" s="12">
        <v>15</v>
      </c>
      <c r="AF83" s="12">
        <v>500</v>
      </c>
      <c r="AH83" s="16"/>
      <c r="AI83" s="16"/>
    </row>
    <row r="84" spans="2:35" x14ac:dyDescent="0.25">
      <c r="B84" s="17">
        <v>44913</v>
      </c>
      <c r="C84" s="93">
        <v>64.41</v>
      </c>
      <c r="D84" s="92">
        <v>45.086999999999996</v>
      </c>
      <c r="E84" s="96">
        <v>189.51966822524872</v>
      </c>
      <c r="F84" s="98"/>
      <c r="G84" s="96">
        <v>60.202807871785609</v>
      </c>
      <c r="H84" s="68"/>
      <c r="I84" s="96">
        <v>0.83093820521809147</v>
      </c>
      <c r="J84" s="69"/>
      <c r="K84" s="96">
        <v>3.4982818942796312</v>
      </c>
      <c r="L84" s="69"/>
      <c r="M84" s="96">
        <v>0.82716318759111429</v>
      </c>
      <c r="N84" s="69"/>
      <c r="O84" s="96">
        <v>2.0909989145522041</v>
      </c>
      <c r="P84" s="69"/>
      <c r="Q84" s="96">
        <v>3.2930198105587354</v>
      </c>
      <c r="R84" s="107"/>
      <c r="S84" s="96">
        <v>7.8492860281577679</v>
      </c>
      <c r="T84" s="111"/>
      <c r="U84" s="96">
        <v>6.4915371770086612</v>
      </c>
      <c r="V84" s="107"/>
      <c r="W84" s="96">
        <v>7.928018193984717</v>
      </c>
      <c r="X84" s="107"/>
      <c r="Y84" s="96">
        <v>3.1344712898385283</v>
      </c>
      <c r="Z84" s="107"/>
      <c r="AA84" s="97">
        <v>2.9160390340192119E-2</v>
      </c>
      <c r="AB84" s="110"/>
      <c r="AC84" s="12">
        <v>40</v>
      </c>
      <c r="AD84" s="12">
        <v>10</v>
      </c>
      <c r="AE84" s="12">
        <v>15</v>
      </c>
      <c r="AF84" s="12">
        <v>500</v>
      </c>
      <c r="AH84" s="16"/>
      <c r="AI84" s="16"/>
    </row>
    <row r="85" spans="2:35" x14ac:dyDescent="0.25">
      <c r="B85" s="17">
        <v>44914</v>
      </c>
      <c r="C85" s="93">
        <v>40.31</v>
      </c>
      <c r="D85" s="95">
        <v>28.217000000000002</v>
      </c>
      <c r="E85" s="96">
        <v>131.99895871350051</v>
      </c>
      <c r="F85" s="98"/>
      <c r="G85" s="96">
        <v>51.769972674703375</v>
      </c>
      <c r="H85" s="68"/>
      <c r="I85" s="96">
        <v>0.80000730308454138</v>
      </c>
      <c r="J85" s="69"/>
      <c r="K85" s="96">
        <v>1.8850923572041955</v>
      </c>
      <c r="L85" s="69"/>
      <c r="M85" s="96">
        <v>0.57441174358308711</v>
      </c>
      <c r="N85" s="69"/>
      <c r="O85" s="96">
        <v>1.7821060474788417</v>
      </c>
      <c r="P85" s="69"/>
      <c r="Q85" s="96">
        <v>1.9852308661841556</v>
      </c>
      <c r="R85" s="107"/>
      <c r="S85" s="96">
        <v>5.4537668592868807</v>
      </c>
      <c r="T85" s="111"/>
      <c r="U85" s="96">
        <v>4.3447173101557803</v>
      </c>
      <c r="V85" s="107"/>
      <c r="W85" s="96">
        <v>6.7638075247354896</v>
      </c>
      <c r="X85" s="107"/>
      <c r="Y85" s="96">
        <v>2.8753175886668716</v>
      </c>
      <c r="Z85" s="107"/>
      <c r="AA85" s="97">
        <v>8.8666440371222696E-4</v>
      </c>
      <c r="AB85" s="110"/>
      <c r="AC85" s="12">
        <v>40</v>
      </c>
      <c r="AD85" s="12">
        <v>10</v>
      </c>
      <c r="AE85" s="12">
        <v>15</v>
      </c>
      <c r="AF85" s="12">
        <v>500</v>
      </c>
      <c r="AH85" s="16"/>
      <c r="AI85" s="16"/>
    </row>
    <row r="86" spans="2:35" ht="14.25" customHeight="1" x14ac:dyDescent="0.25">
      <c r="B86" s="17">
        <v>44915</v>
      </c>
      <c r="C86" s="93">
        <v>0</v>
      </c>
      <c r="D86" s="95"/>
      <c r="E86" s="96">
        <v>41.859474843463154</v>
      </c>
      <c r="F86" s="98"/>
      <c r="G86" s="96">
        <v>5.5519876119366058</v>
      </c>
      <c r="H86" s="68"/>
      <c r="I86" s="96">
        <v>0.30085037650785884</v>
      </c>
      <c r="J86" s="69"/>
      <c r="K86" s="96">
        <v>1.9851995819218429</v>
      </c>
      <c r="L86" s="69"/>
      <c r="M86" s="96">
        <v>0.36014464390539314</v>
      </c>
      <c r="N86" s="69"/>
      <c r="O86" s="96">
        <v>1.3643964716268735</v>
      </c>
      <c r="P86" s="69"/>
      <c r="Q86" s="96">
        <v>2.2390231131156817</v>
      </c>
      <c r="R86" s="107"/>
      <c r="S86" s="96">
        <v>6.0078811573550785</v>
      </c>
      <c r="T86" s="111"/>
      <c r="U86" s="96">
        <v>3.5948958106017384</v>
      </c>
      <c r="V86" s="107"/>
      <c r="W86" s="96">
        <v>4.6225728236560792</v>
      </c>
      <c r="X86" s="107"/>
      <c r="Y86" s="96">
        <v>2.3799041594598895</v>
      </c>
      <c r="Z86" s="107"/>
      <c r="AA86" s="97">
        <v>2.0510362765369442E-2</v>
      </c>
      <c r="AB86" s="110"/>
      <c r="AC86" s="12">
        <v>40</v>
      </c>
      <c r="AD86" s="12">
        <v>10</v>
      </c>
      <c r="AE86" s="12">
        <v>15</v>
      </c>
      <c r="AF86" s="12">
        <v>500</v>
      </c>
      <c r="AH86" s="16"/>
      <c r="AI86" s="16"/>
    </row>
    <row r="87" spans="2:35" x14ac:dyDescent="0.25">
      <c r="B87" s="17">
        <v>44916</v>
      </c>
      <c r="C87" s="93">
        <v>3.54</v>
      </c>
      <c r="D87" s="95"/>
      <c r="E87" s="96">
        <v>43.853685256355149</v>
      </c>
      <c r="F87" s="98"/>
      <c r="G87" s="96">
        <v>5.4012744644988571</v>
      </c>
      <c r="H87" s="68"/>
      <c r="I87" s="96">
        <v>0.27781968672804597</v>
      </c>
      <c r="J87" s="69"/>
      <c r="K87" s="96">
        <v>2.564056282212591</v>
      </c>
      <c r="L87" s="69"/>
      <c r="M87" s="96">
        <v>0.4526001368242199</v>
      </c>
      <c r="N87" s="69"/>
      <c r="O87" s="96">
        <v>1.2989227680125521</v>
      </c>
      <c r="P87" s="69"/>
      <c r="Q87" s="96">
        <v>2.6307520377973272</v>
      </c>
      <c r="R87" s="107"/>
      <c r="S87" s="96">
        <v>2.7270604433981909</v>
      </c>
      <c r="T87" s="111"/>
      <c r="U87" s="96">
        <v>3.4484127736787036</v>
      </c>
      <c r="V87" s="107"/>
      <c r="W87" s="96">
        <v>4.776891416707711</v>
      </c>
      <c r="X87" s="107"/>
      <c r="Y87" s="96">
        <v>1.6639944524763322</v>
      </c>
      <c r="Z87" s="107"/>
      <c r="AA87" s="97">
        <v>3.4187884269838071E-3</v>
      </c>
      <c r="AB87" s="110"/>
      <c r="AC87" s="12">
        <v>40</v>
      </c>
      <c r="AD87" s="12">
        <v>10</v>
      </c>
      <c r="AE87" s="12">
        <v>15</v>
      </c>
      <c r="AF87" s="12">
        <v>500</v>
      </c>
      <c r="AH87" s="16"/>
      <c r="AI87" s="16"/>
    </row>
    <row r="88" spans="2:35" x14ac:dyDescent="0.25">
      <c r="B88" s="17">
        <v>44917</v>
      </c>
      <c r="C88" s="93">
        <v>57.98</v>
      </c>
      <c r="D88" s="92">
        <v>40.585999999999999</v>
      </c>
      <c r="E88" s="96">
        <v>41.325116607353017</v>
      </c>
      <c r="F88" s="98"/>
      <c r="G88" s="96">
        <v>21.810944431233949</v>
      </c>
      <c r="H88" s="68"/>
      <c r="I88" s="96">
        <v>0.56951716729502921</v>
      </c>
      <c r="J88" s="69"/>
      <c r="K88" s="96">
        <v>2.6373324478982756</v>
      </c>
      <c r="L88" s="69"/>
      <c r="M88" s="96">
        <v>0.62142640003511362</v>
      </c>
      <c r="N88" s="69"/>
      <c r="O88" s="96">
        <v>1.2878737183576388</v>
      </c>
      <c r="P88" s="69"/>
      <c r="Q88" s="96">
        <v>1.6522948094193897</v>
      </c>
      <c r="R88" s="107"/>
      <c r="S88" s="96">
        <v>3.0800777870156941</v>
      </c>
      <c r="T88" s="111"/>
      <c r="U88" s="96">
        <v>4.8441879264960894</v>
      </c>
      <c r="V88" s="107"/>
      <c r="W88" s="96">
        <v>10.19373952797479</v>
      </c>
      <c r="X88" s="107"/>
      <c r="Y88" s="96">
        <v>1.701276117819394</v>
      </c>
      <c r="Z88" s="107"/>
      <c r="AA88" s="97">
        <v>2.3321041428937166E-3</v>
      </c>
      <c r="AB88" s="110"/>
      <c r="AC88" s="12">
        <v>40</v>
      </c>
      <c r="AD88" s="12">
        <v>10</v>
      </c>
      <c r="AE88" s="12">
        <v>15</v>
      </c>
      <c r="AF88" s="12">
        <v>500</v>
      </c>
      <c r="AH88" s="16"/>
      <c r="AI88" s="16"/>
    </row>
    <row r="89" spans="2:35" x14ac:dyDescent="0.25">
      <c r="B89" s="17">
        <v>44918</v>
      </c>
      <c r="C89" s="93">
        <v>57.41</v>
      </c>
      <c r="D89" s="92">
        <v>40.186999999999998</v>
      </c>
      <c r="E89" s="96">
        <v>62.09011764517868</v>
      </c>
      <c r="F89" s="98"/>
      <c r="G89" s="96">
        <v>93.984732215429361</v>
      </c>
      <c r="H89" s="68"/>
      <c r="I89" s="96">
        <v>0.9714826840501869</v>
      </c>
      <c r="J89" s="69"/>
      <c r="K89" s="96">
        <v>2.6825631785154007</v>
      </c>
      <c r="L89" s="69"/>
      <c r="M89" s="96">
        <v>0.59033489772754622</v>
      </c>
      <c r="N89" s="69"/>
      <c r="O89" s="96">
        <v>2.2216240034057684</v>
      </c>
      <c r="P89" s="69"/>
      <c r="Q89" s="96">
        <v>1.8896489183024692</v>
      </c>
      <c r="R89" s="107"/>
      <c r="S89" s="96">
        <v>2.6033622603332311</v>
      </c>
      <c r="T89" s="111"/>
      <c r="U89" s="96">
        <v>5.4176202577409125</v>
      </c>
      <c r="V89" s="107"/>
      <c r="W89" s="96">
        <v>11.746751267825141</v>
      </c>
      <c r="X89" s="107"/>
      <c r="Y89" s="96">
        <v>1.8671556595108265</v>
      </c>
      <c r="Z89" s="107"/>
      <c r="AA89" s="97">
        <v>1.7665305482705698E-2</v>
      </c>
      <c r="AB89" s="110"/>
      <c r="AC89" s="12">
        <v>40</v>
      </c>
      <c r="AD89" s="12">
        <v>10</v>
      </c>
      <c r="AE89" s="12">
        <v>15</v>
      </c>
      <c r="AF89" s="12">
        <v>500</v>
      </c>
      <c r="AH89" s="16"/>
      <c r="AI89" s="16"/>
    </row>
    <row r="90" spans="2:35" x14ac:dyDescent="0.25">
      <c r="B90" s="17">
        <v>44919</v>
      </c>
      <c r="C90" s="93">
        <v>73.41</v>
      </c>
      <c r="D90" s="92">
        <v>51.387</v>
      </c>
      <c r="E90" s="96">
        <v>171.55941994780454</v>
      </c>
      <c r="F90" s="98"/>
      <c r="G90" s="96">
        <v>97.997306831189775</v>
      </c>
      <c r="H90" s="68"/>
      <c r="I90" s="96">
        <v>0.81530975881040346</v>
      </c>
      <c r="J90" s="69"/>
      <c r="K90" s="96">
        <v>2.7413070227578875</v>
      </c>
      <c r="L90" s="69"/>
      <c r="M90" s="96">
        <v>0.76207203397214407</v>
      </c>
      <c r="N90" s="69"/>
      <c r="O90" s="96">
        <v>2.8170791239018489</v>
      </c>
      <c r="P90" s="69"/>
      <c r="Q90" s="96">
        <v>1.9456655492236121</v>
      </c>
      <c r="R90" s="107"/>
      <c r="S90" s="96">
        <v>2.8419863848499118</v>
      </c>
      <c r="T90" s="111"/>
      <c r="U90" s="96">
        <v>7.6162788171594569</v>
      </c>
      <c r="V90" s="107"/>
      <c r="W90" s="96">
        <v>11.957516443558177</v>
      </c>
      <c r="X90" s="107"/>
      <c r="Y90" s="96">
        <v>1.864164011638263</v>
      </c>
      <c r="Z90" s="107"/>
      <c r="AA90" s="97">
        <v>1.7689188093990494E-2</v>
      </c>
      <c r="AB90" s="110"/>
      <c r="AC90" s="12">
        <v>40</v>
      </c>
      <c r="AD90" s="12">
        <v>10</v>
      </c>
      <c r="AE90" s="12">
        <v>15</v>
      </c>
      <c r="AF90" s="12">
        <v>500</v>
      </c>
      <c r="AH90" s="16"/>
      <c r="AI90" s="16"/>
    </row>
    <row r="91" spans="2:35" x14ac:dyDescent="0.25">
      <c r="B91" s="17">
        <v>44920</v>
      </c>
      <c r="C91" s="93">
        <v>47.06</v>
      </c>
      <c r="D91" s="95">
        <v>32.942</v>
      </c>
      <c r="E91" s="96">
        <v>150.4450579492763</v>
      </c>
      <c r="F91" s="98"/>
      <c r="G91" s="96">
        <v>91.546027811870601</v>
      </c>
      <c r="H91" s="68"/>
      <c r="I91" s="96">
        <v>0.79150752373323985</v>
      </c>
      <c r="J91" s="69"/>
      <c r="K91" s="96">
        <v>2.0735964066853598</v>
      </c>
      <c r="L91" s="69"/>
      <c r="M91" s="96">
        <v>1.1774383185629997</v>
      </c>
      <c r="N91" s="69"/>
      <c r="O91" s="96">
        <v>2.237037020699959</v>
      </c>
      <c r="P91" s="69"/>
      <c r="Q91" s="96">
        <v>2.206243202678376</v>
      </c>
      <c r="R91" s="107"/>
      <c r="S91" s="96">
        <v>2.2792026153518337</v>
      </c>
      <c r="T91" s="111"/>
      <c r="U91" s="96">
        <v>8.3042228725213239</v>
      </c>
      <c r="V91" s="107"/>
      <c r="W91" s="96">
        <v>8.5920449282930669</v>
      </c>
      <c r="X91" s="107"/>
      <c r="Y91" s="96">
        <v>1.8621648385933349</v>
      </c>
      <c r="Z91" s="107"/>
      <c r="AA91" s="97">
        <v>3.3681492701842981E-3</v>
      </c>
      <c r="AB91" s="110"/>
      <c r="AC91" s="12">
        <v>40</v>
      </c>
      <c r="AD91" s="12">
        <v>10</v>
      </c>
      <c r="AE91" s="12">
        <v>15</v>
      </c>
      <c r="AF91" s="12">
        <v>500</v>
      </c>
      <c r="AH91" s="16"/>
      <c r="AI91" s="16"/>
    </row>
    <row r="92" spans="2:35" x14ac:dyDescent="0.25">
      <c r="B92" s="17">
        <v>44921</v>
      </c>
      <c r="C92" s="93">
        <v>60.42</v>
      </c>
      <c r="D92" s="92">
        <v>42.294000000000004</v>
      </c>
      <c r="E92" s="96">
        <v>127.15579405551354</v>
      </c>
      <c r="F92" s="98"/>
      <c r="G92" s="96">
        <v>83.513437434817135</v>
      </c>
      <c r="H92" s="68"/>
      <c r="I92" s="96">
        <v>0.9424004320733812</v>
      </c>
      <c r="J92" s="69"/>
      <c r="K92" s="96">
        <v>1.7529982995644946</v>
      </c>
      <c r="L92" s="69"/>
      <c r="M92" s="96">
        <v>1.1022883134845154</v>
      </c>
      <c r="N92" s="69"/>
      <c r="O92" s="96">
        <v>3.1468557552697591</v>
      </c>
      <c r="P92" s="69"/>
      <c r="Q92" s="96">
        <v>2.8753814163619738</v>
      </c>
      <c r="R92" s="107"/>
      <c r="S92" s="96">
        <v>3.0873293867617226</v>
      </c>
      <c r="T92" s="111"/>
      <c r="U92" s="96">
        <v>12.625859328757532</v>
      </c>
      <c r="V92" s="107"/>
      <c r="W92" s="96">
        <v>12.812943335212635</v>
      </c>
      <c r="X92" s="112"/>
      <c r="Y92" s="96">
        <v>1.9891559689190839</v>
      </c>
      <c r="Z92" s="112"/>
      <c r="AA92" s="97">
        <v>3.6447233763403125E-3</v>
      </c>
      <c r="AB92" s="110"/>
      <c r="AC92" s="12">
        <v>40</v>
      </c>
      <c r="AD92" s="12">
        <v>10</v>
      </c>
      <c r="AE92" s="12">
        <v>15</v>
      </c>
      <c r="AF92" s="12">
        <v>500</v>
      </c>
      <c r="AH92" s="16"/>
      <c r="AI92" s="16"/>
    </row>
    <row r="93" spans="2:35" x14ac:dyDescent="0.25">
      <c r="B93" s="17">
        <v>44922</v>
      </c>
      <c r="C93" s="93">
        <v>64.88</v>
      </c>
      <c r="D93" s="92">
        <v>45.415999999999997</v>
      </c>
      <c r="E93" s="96">
        <v>63.2067324821423</v>
      </c>
      <c r="F93" s="98"/>
      <c r="G93" s="96">
        <v>44.135824622738873</v>
      </c>
      <c r="H93" s="68"/>
      <c r="I93" s="96">
        <v>0.88960843294270964</v>
      </c>
      <c r="J93" s="69"/>
      <c r="K93" s="96">
        <v>1.6126845385175728</v>
      </c>
      <c r="L93" s="69"/>
      <c r="M93" s="96">
        <v>1.1025016575189486</v>
      </c>
      <c r="N93" s="69"/>
      <c r="O93" s="96">
        <v>2.2378575232313631</v>
      </c>
      <c r="P93" s="69"/>
      <c r="Q93" s="96">
        <v>2.588545828084821</v>
      </c>
      <c r="R93" s="107"/>
      <c r="S93" s="96">
        <v>2.9773140810065035</v>
      </c>
      <c r="T93" s="111"/>
      <c r="U93" s="96">
        <v>16.080089700327303</v>
      </c>
      <c r="V93" s="98">
        <v>11.256062790229112</v>
      </c>
      <c r="W93" s="96">
        <v>15.578969355357312</v>
      </c>
      <c r="X93" s="98">
        <v>10.905278548750118</v>
      </c>
      <c r="Y93" s="96">
        <v>2.004479313725362</v>
      </c>
      <c r="Z93" s="112"/>
      <c r="AA93" s="97">
        <v>5.3404484296827925E-2</v>
      </c>
      <c r="AB93" s="110"/>
      <c r="AC93" s="12">
        <v>40</v>
      </c>
      <c r="AD93" s="12">
        <v>10</v>
      </c>
      <c r="AE93" s="12">
        <v>15</v>
      </c>
      <c r="AF93" s="12">
        <v>500</v>
      </c>
      <c r="AH93" s="16"/>
      <c r="AI93" s="16"/>
    </row>
    <row r="94" spans="2:35" x14ac:dyDescent="0.25">
      <c r="B94" s="17">
        <v>44923</v>
      </c>
      <c r="C94" s="93">
        <v>44.56</v>
      </c>
      <c r="D94" s="95">
        <v>31.192000000000004</v>
      </c>
      <c r="E94" s="96">
        <v>173.15704656300557</v>
      </c>
      <c r="F94" s="98"/>
      <c r="G94" s="96">
        <v>68.482978508639746</v>
      </c>
      <c r="H94" s="68"/>
      <c r="I94" s="96">
        <v>1.0104606993396281</v>
      </c>
      <c r="J94" s="69"/>
      <c r="K94" s="96">
        <v>1.6865506058329036</v>
      </c>
      <c r="L94" s="69"/>
      <c r="M94" s="96">
        <v>0.99359136375682688</v>
      </c>
      <c r="N94" s="69"/>
      <c r="O94" s="96">
        <v>2.0656211856200741</v>
      </c>
      <c r="P94" s="69"/>
      <c r="Q94" s="96">
        <v>2.2349622761173977</v>
      </c>
      <c r="R94" s="107"/>
      <c r="S94" s="96">
        <v>2.70609425780868</v>
      </c>
      <c r="T94" s="111"/>
      <c r="U94" s="96">
        <v>13.140763945546142</v>
      </c>
      <c r="V94" s="108"/>
      <c r="W94" s="96">
        <v>12.992751312371025</v>
      </c>
      <c r="X94" s="112"/>
      <c r="Y94" s="96">
        <v>1.8662634916678036</v>
      </c>
      <c r="Z94" s="112"/>
      <c r="AA94" s="97">
        <v>0.18927456293172787</v>
      </c>
      <c r="AB94" s="110"/>
      <c r="AC94" s="12">
        <v>40</v>
      </c>
      <c r="AD94" s="12">
        <v>10</v>
      </c>
      <c r="AE94" s="12">
        <v>15</v>
      </c>
      <c r="AF94" s="12">
        <v>500</v>
      </c>
      <c r="AH94" s="16"/>
      <c r="AI94" s="16"/>
    </row>
    <row r="95" spans="2:35" x14ac:dyDescent="0.25">
      <c r="B95" s="17">
        <v>44924</v>
      </c>
      <c r="C95" s="93">
        <v>44.15</v>
      </c>
      <c r="D95" s="95">
        <v>30.905000000000001</v>
      </c>
      <c r="E95" s="96">
        <v>480.3781404437949</v>
      </c>
      <c r="F95" s="98"/>
      <c r="G95" s="96">
        <v>167.54838071307657</v>
      </c>
      <c r="H95" s="68"/>
      <c r="I95" s="96">
        <v>0.96314214740374926</v>
      </c>
      <c r="J95" s="69"/>
      <c r="K95" s="96">
        <v>1.4325151312783904</v>
      </c>
      <c r="L95" s="69"/>
      <c r="M95" s="96">
        <v>0.90201834706852591</v>
      </c>
      <c r="N95" s="69"/>
      <c r="O95" s="96">
        <v>2.7363352263731504</v>
      </c>
      <c r="P95" s="69"/>
      <c r="Q95" s="96">
        <v>3.2503312783998211</v>
      </c>
      <c r="R95" s="107"/>
      <c r="S95" s="96">
        <v>2.8259914867900688</v>
      </c>
      <c r="T95" s="111"/>
      <c r="U95" s="96">
        <v>5.0828619163264053</v>
      </c>
      <c r="V95" s="108"/>
      <c r="W95" s="96">
        <v>5.7583077382069732</v>
      </c>
      <c r="X95" s="112"/>
      <c r="Y95" s="96">
        <v>1.6735424404983734</v>
      </c>
      <c r="Z95" s="112"/>
      <c r="AA95" s="97">
        <v>0.25196217461514281</v>
      </c>
      <c r="AB95" s="110"/>
      <c r="AC95" s="12">
        <v>40</v>
      </c>
      <c r="AD95" s="12">
        <v>10</v>
      </c>
      <c r="AE95" s="12">
        <v>15</v>
      </c>
      <c r="AF95" s="12">
        <v>500</v>
      </c>
      <c r="AH95" s="16"/>
      <c r="AI95" s="16"/>
    </row>
    <row r="96" spans="2:35" x14ac:dyDescent="0.25">
      <c r="B96" s="17">
        <v>44925</v>
      </c>
      <c r="C96" s="93">
        <v>52.37</v>
      </c>
      <c r="D96" s="95">
        <v>36.658999999999999</v>
      </c>
      <c r="E96" s="96">
        <v>506.35062503602893</v>
      </c>
      <c r="F96" s="98">
        <v>405.08050002882317</v>
      </c>
      <c r="G96" s="96">
        <v>165.6001110737235</v>
      </c>
      <c r="H96" s="71"/>
      <c r="I96" s="96">
        <v>1.2839108919037143</v>
      </c>
      <c r="J96" s="71"/>
      <c r="K96" s="96">
        <v>1.206397137309196</v>
      </c>
      <c r="L96" s="71"/>
      <c r="M96" s="96">
        <v>0.81713913018503703</v>
      </c>
      <c r="N96" s="71"/>
      <c r="O96" s="96">
        <v>1.7989174818652089</v>
      </c>
      <c r="P96" s="71"/>
      <c r="Q96" s="96">
        <v>1.3453778074046112</v>
      </c>
      <c r="R96" s="71"/>
      <c r="S96" s="96">
        <v>1.9383679695776159</v>
      </c>
      <c r="T96" s="77"/>
      <c r="U96" s="96">
        <v>4.9988850966003815</v>
      </c>
      <c r="V96" s="81"/>
      <c r="W96" s="96">
        <v>5.6386905873038797</v>
      </c>
      <c r="X96" s="82"/>
      <c r="Y96" s="96">
        <v>1.2519077742727287</v>
      </c>
      <c r="Z96" s="82"/>
      <c r="AA96" s="97">
        <v>0.23200226998932019</v>
      </c>
      <c r="AB96" s="88"/>
      <c r="AC96" s="12">
        <v>40</v>
      </c>
      <c r="AD96" s="12">
        <v>10</v>
      </c>
      <c r="AE96" s="12">
        <v>15</v>
      </c>
      <c r="AF96" s="12">
        <v>500</v>
      </c>
      <c r="AH96" s="16"/>
      <c r="AI96" s="16"/>
    </row>
    <row r="97" spans="2:32" x14ac:dyDescent="0.25">
      <c r="B97" s="17">
        <v>44926</v>
      </c>
      <c r="C97" s="94">
        <v>56.97</v>
      </c>
      <c r="D97" s="95">
        <v>39.878999999999998</v>
      </c>
      <c r="E97" s="96">
        <v>454.97288502929922</v>
      </c>
      <c r="F97" s="98"/>
      <c r="G97" s="96">
        <v>171.12820452713498</v>
      </c>
      <c r="H97" s="71"/>
      <c r="I97" s="96">
        <v>1.0580083514534397</v>
      </c>
      <c r="J97" s="71"/>
      <c r="K97" s="96">
        <v>1.6933433184096134</v>
      </c>
      <c r="L97" s="71"/>
      <c r="M97" s="96">
        <v>0.9023659983318022</v>
      </c>
      <c r="N97" s="71"/>
      <c r="O97" s="96">
        <v>2.9369644185781154</v>
      </c>
      <c r="P97" s="71"/>
      <c r="Q97" s="96">
        <v>1.2892964278689336</v>
      </c>
      <c r="R97" s="71"/>
      <c r="S97" s="96">
        <v>2.3984363820690082</v>
      </c>
      <c r="T97" s="90"/>
      <c r="U97" s="96">
        <v>6.4004942181090101</v>
      </c>
      <c r="V97" s="83"/>
      <c r="W97" s="96">
        <v>6.3462750938012649</v>
      </c>
      <c r="X97" s="83"/>
      <c r="Y97" s="96">
        <v>1.7303833565536482</v>
      </c>
      <c r="Z97" s="83"/>
      <c r="AA97" s="97">
        <v>0.23460523744315365</v>
      </c>
      <c r="AB97" s="88"/>
      <c r="AC97" s="12">
        <v>40</v>
      </c>
      <c r="AD97" s="12">
        <v>10</v>
      </c>
      <c r="AE97" s="12">
        <v>15</v>
      </c>
      <c r="AF97" s="12">
        <v>500</v>
      </c>
    </row>
    <row r="98" spans="2:32" x14ac:dyDescent="0.25">
      <c r="B98" s="32"/>
      <c r="C98" s="71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8"/>
      <c r="T98" s="78"/>
      <c r="U98" s="84"/>
      <c r="V98" s="84"/>
      <c r="W98" s="84"/>
      <c r="X98" s="84"/>
      <c r="Y98" s="84"/>
      <c r="Z98" s="84"/>
      <c r="AA98" s="85"/>
      <c r="AB98" s="85"/>
      <c r="AC98" s="89"/>
      <c r="AD98" s="89"/>
      <c r="AE98" s="89"/>
    </row>
    <row r="99" spans="2:32" x14ac:dyDescent="0.25">
      <c r="C99" s="73"/>
      <c r="D99" s="113"/>
      <c r="E99" s="113"/>
      <c r="F99" s="113"/>
      <c r="G99" s="113"/>
      <c r="H99" s="113"/>
      <c r="Q99" s="113"/>
      <c r="R99" s="113"/>
    </row>
    <row r="100" spans="2:32" x14ac:dyDescent="0.25">
      <c r="C100" s="74"/>
      <c r="D100" s="102"/>
      <c r="E100" s="102"/>
      <c r="F100" s="102"/>
      <c r="G100" s="102"/>
      <c r="H100" s="102"/>
      <c r="Q100" s="113"/>
      <c r="R100" s="113"/>
      <c r="S100" s="102"/>
      <c r="T100" s="102"/>
    </row>
    <row r="101" spans="2:32" x14ac:dyDescent="0.25">
      <c r="C101" s="74"/>
      <c r="Q101" s="113"/>
      <c r="R101" s="113"/>
      <c r="U101" s="102"/>
      <c r="V101" s="102"/>
    </row>
    <row r="102" spans="2:32" x14ac:dyDescent="0.25">
      <c r="C102" s="73"/>
      <c r="D102" s="113"/>
      <c r="E102" s="113"/>
      <c r="F102" s="113"/>
      <c r="G102" s="113"/>
      <c r="H102" s="113"/>
    </row>
    <row r="103" spans="2:32" x14ac:dyDescent="0.25">
      <c r="C103" s="73"/>
      <c r="D103" s="113"/>
      <c r="E103" s="113"/>
      <c r="F103" s="113"/>
      <c r="G103" s="113"/>
      <c r="H103" s="113"/>
      <c r="U103" s="84"/>
      <c r="V103" s="84"/>
    </row>
  </sheetData>
  <mergeCells count="21">
    <mergeCell ref="C2:AA2"/>
    <mergeCell ref="AC2:AE2"/>
    <mergeCell ref="Q4:Q5"/>
    <mergeCell ref="S4:S5"/>
    <mergeCell ref="U4:U5"/>
    <mergeCell ref="W4:W5"/>
    <mergeCell ref="Y4:Y5"/>
    <mergeCell ref="AA4:AA5"/>
    <mergeCell ref="E4:E5"/>
    <mergeCell ref="G4:G5"/>
    <mergeCell ref="C4:C5"/>
    <mergeCell ref="I4:I5"/>
    <mergeCell ref="K4:K5"/>
    <mergeCell ref="M4:M5"/>
    <mergeCell ref="O4:O5"/>
    <mergeCell ref="AH2:AJ2"/>
    <mergeCell ref="AH3:AJ3"/>
    <mergeCell ref="AH4:AJ4"/>
    <mergeCell ref="AC4:AC5"/>
    <mergeCell ref="AD4:AD5"/>
    <mergeCell ref="AE3:AE5"/>
  </mergeCells>
  <phoneticPr fontId="20" type="noConversion"/>
  <pageMargins left="0.7" right="0.7" top="0.75" bottom="0.75" header="0.3" footer="0.3"/>
  <pageSetup paperSize="9" orientation="portrait" r:id="rId1"/>
  <headerFooter>
    <oddFooter>&amp;L_x000D_&amp;1#&amp;"Calibri"&amp;8&amp;K000000 Sensitivity: general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3f546a9-c1c9-4c40-bfe0-8714c2c0a127">
      <Terms xmlns="http://schemas.microsoft.com/office/infopath/2007/PartnerControls"/>
    </lcf76f155ced4ddcb4097134ff3c332f>
    <Site_x0020_Name xmlns="859f7ad6-93f6-4205-b62b-a17f28acbbac">Port Talbot Steelworks</Site_x0020_Name>
    <Internal_x002f_External xmlns="859f7ad6-93f6-4205-b62b-a17f28acbbac">Incoming document</Internal_x002f_External>
    <Post_x0020_code xmlns="859f7ad6-93f6-4205-b62b-a17f28acbbac">SA13 2NG</Post_x0020_code>
    <IconOverlay xmlns="http://schemas.microsoft.com/sharepoint/v4" xsi:nil="true"/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2023-02-28T00:00:00+00:00</Document_x0020_Date>
    <Facility_x0020_Address xmlns="859f7ad6-93f6-4205-b62b-a17f28acbbac">Port Talbot, SA13 2NG</Facility_x0020_Address>
    <Environment_x0020_Sub_x0020_Folder xmlns="859f7ad6-93f6-4205-b62b-a17f28acbbac">Environment monitoring</Environment_x0020_Sub_x0020_Folder>
    <Customer_x0020_Name xmlns="859f7ad6-93f6-4205-b62b-a17f28acbbac">Tata Steel UK Ltd</Customer_x0020_Name>
    <Surrendered_x002f_Expired_x0020_Date xmlns="859f7ad6-93f6-4205-b62b-a17f28acbbac" xsi:nil="true"/>
    <_dlc_DocId xmlns="9be56660-2c31-41ef-bc00-23e72f632f2a">REGU-409-3552377</_dlc_DocId>
    <_dlc_DocIdUrl xmlns="9be56660-2c31-41ef-bc00-23e72f632f2a">
      <Url>https://cyfoethnaturiolcymru.sharepoint.com/teams/Regulatory/Permitting/_layouts/15/DocIdRedir.aspx?ID=REGU-409-3552377</Url>
      <Description>REGU-409-3552377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9" ma:contentTypeDescription="Permitting &amp; Compliance Word Document" ma:contentTypeScope="" ma:versionID="d470aa31bdd9e686612c0c2b33ea35f9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2f5656ef5ebf66284dcca08f00dbdeb1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  <xsd:element ref="ns4:lcf76f155ced4ddcb4097134ff3c332f" minOccurs="0"/>
                <xsd:element ref="ns2:TaxCatchAll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8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4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E87DC4B-4E9B-47BD-BDC6-DFDC8DF2EAA5}">
  <ds:schemaRefs>
    <ds:schemaRef ds:uri="http://schemas.microsoft.com/office/2006/metadata/properties"/>
    <ds:schemaRef ds:uri="http://schemas.microsoft.com/office/infopath/2007/PartnerControls"/>
    <ds:schemaRef ds:uri="0b9a5314-4aa7-4a72-877c-359136cc9f29"/>
    <ds:schemaRef ds:uri="0251eca2-d850-493f-b487-de38ee483013"/>
  </ds:schemaRefs>
</ds:datastoreItem>
</file>

<file path=customXml/itemProps2.xml><?xml version="1.0" encoding="utf-8"?>
<ds:datastoreItem xmlns:ds="http://schemas.openxmlformats.org/officeDocument/2006/customXml" ds:itemID="{B65361DD-EDCC-442E-B89B-81C5F0B64A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E3A460-34A3-4B5E-948B-452B793DD4A3}"/>
</file>

<file path=customXml/itemProps4.xml><?xml version="1.0" encoding="utf-8"?>
<ds:datastoreItem xmlns:ds="http://schemas.openxmlformats.org/officeDocument/2006/customXml" ds:itemID="{A956CDAA-26F3-4B82-ABA0-D36A9AC88531}"/>
</file>

<file path=customXml/itemProps5.xml><?xml version="1.0" encoding="utf-8"?>
<ds:datastoreItem xmlns:ds="http://schemas.openxmlformats.org/officeDocument/2006/customXml" ds:itemID="{9DE5440A-A08F-4055-A98C-7853E045A4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Notes</vt:lpstr>
      <vt:lpstr>Summary</vt:lpstr>
      <vt:lpstr>Plots</vt:lpstr>
      <vt:lpstr>Data</vt:lpstr>
    </vt:vector>
  </TitlesOfParts>
  <Manager/>
  <Company>Tata Steel Europe Ltd.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Haines, Neil</dc:creator>
  <cp:keywords/>
  <dc:description/>
  <cp:lastModifiedBy>Morgan, Rhodri</cp:lastModifiedBy>
  <cp:revision/>
  <dcterms:created xsi:type="dcterms:W3CDTF">2021-07-13T10:51:44Z</dcterms:created>
  <dcterms:modified xsi:type="dcterms:W3CDTF">2023-03-15T10:44:08Z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aa366c-74b9-492b-a1b9-5472c41e7d31_Enabled">
    <vt:lpwstr>true</vt:lpwstr>
  </property>
  <property fmtid="{D5CDD505-2E9C-101B-9397-08002B2CF9AE}" pid="3" name="MSIP_Label_73aa366c-74b9-492b-a1b9-5472c41e7d31_SetDate">
    <vt:lpwstr>2021-07-27T20:28:43Z</vt:lpwstr>
  </property>
  <property fmtid="{D5CDD505-2E9C-101B-9397-08002B2CF9AE}" pid="4" name="MSIP_Label_73aa366c-74b9-492b-a1b9-5472c41e7d31_Method">
    <vt:lpwstr>Privileged</vt:lpwstr>
  </property>
  <property fmtid="{D5CDD505-2E9C-101B-9397-08002B2CF9AE}" pid="5" name="MSIP_Label_73aa366c-74b9-492b-a1b9-5472c41e7d31_Name">
    <vt:lpwstr>73aa366c-74b9-492b-a1b9-5472c41e7d31</vt:lpwstr>
  </property>
  <property fmtid="{D5CDD505-2E9C-101B-9397-08002B2CF9AE}" pid="6" name="MSIP_Label_73aa366c-74b9-492b-a1b9-5472c41e7d31_SiteId">
    <vt:lpwstr>44bbd632-fe04-42d7-933e-2649dcd22649</vt:lpwstr>
  </property>
  <property fmtid="{D5CDD505-2E9C-101B-9397-08002B2CF9AE}" pid="7" name="MSIP_Label_73aa366c-74b9-492b-a1b9-5472c41e7d31_ActionId">
    <vt:lpwstr>a93fb9fa-c18d-4878-8c96-ec065dbe521d</vt:lpwstr>
  </property>
  <property fmtid="{D5CDD505-2E9C-101B-9397-08002B2CF9AE}" pid="8" name="MSIP_Label_73aa366c-74b9-492b-a1b9-5472c41e7d31_ContentBits">
    <vt:lpwstr>2</vt:lpwstr>
  </property>
  <property fmtid="{D5CDD505-2E9C-101B-9397-08002B2CF9AE}" pid="9" name="ContentTypeId">
    <vt:lpwstr>0x01010067EB80C5FE939D4A9B3D8BA62129B7F5010200FB98ACF66FFD5C408672932E801640BE</vt:lpwstr>
  </property>
  <property fmtid="{D5CDD505-2E9C-101B-9397-08002B2CF9AE}" pid="10" name="MediaServiceImageTags">
    <vt:lpwstr/>
  </property>
  <property fmtid="{D5CDD505-2E9C-101B-9397-08002B2CF9AE}" pid="11" name="_dlc_DocIdItemGuid">
    <vt:lpwstr>4cf84537-84cc-47e6-83ce-f84303dae4c5</vt:lpwstr>
  </property>
</Properties>
</file>