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11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harts/chart7.xml" ContentType="application/vnd.openxmlformats-officedocument.drawingml.chart+xml"/>
  <Override PartName="/xl/drawings/drawing1.xml" ContentType="application/vnd.openxmlformats-officedocument.drawing+xml"/>
  <Override PartName="/xl/charts/chart8.xml" ContentType="application/vnd.openxmlformats-officedocument.drawingml.chart+xml"/>
  <Override PartName="/xl/charts/chart10.xml" ContentType="application/vnd.openxmlformats-officedocument.drawingml.char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9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externalLinks/externalLink2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persons/person.xml" ContentType="application/vnd.ms-excel.person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rhodri.morgan\OneDrive - Natural Resources Wales\Desktop\Rhod Sites\TATA\TATA - BL7108IM\Returns\2022\Releases to Air\"/>
    </mc:Choice>
  </mc:AlternateContent>
  <xr:revisionPtr revIDLastSave="0" documentId="13_ncr:1_{819FDD0A-D6C9-4630-8BB0-C9B522C79C03}" xr6:coauthVersionLast="47" xr6:coauthVersionMax="47" xr10:uidLastSave="{00000000-0000-0000-0000-000000000000}"/>
  <bookViews>
    <workbookView xWindow="-108" yWindow="-108" windowWidth="23256" windowHeight="12576" tabRatio="754" activeTab="4" xr2:uid="{00000000-000D-0000-FFFF-FFFF00000000}"/>
  </bookViews>
  <sheets>
    <sheet name="Notes" sheetId="2" r:id="rId1"/>
    <sheet name="A50 Service Boilers" sheetId="7" r:id="rId2"/>
    <sheet name="A51 Boiler 5" sheetId="8" r:id="rId3"/>
    <sheet name="A53 Mitchell Boiler" sheetId="1" r:id="rId4"/>
    <sheet name="A62 Boiler 3" sheetId="3" r:id="rId5"/>
    <sheet name="A52A Boiler 6" sheetId="9" r:id="rId6"/>
    <sheet name="A52B Boiler 7" sheetId="10" r:id="rId7"/>
  </sheets>
  <externalReferences>
    <externalReference r:id="rId8"/>
    <externalReference r:id="rId9"/>
    <externalReference r:id="rId10"/>
    <externalReference r:id="rId11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94" i="3" l="1"/>
  <c r="AC94" i="3"/>
  <c r="AH94" i="3"/>
  <c r="AH94" i="10"/>
  <c r="AC94" i="10"/>
  <c r="X94" i="10"/>
  <c r="AH94" i="9"/>
  <c r="AE94" i="9"/>
  <c r="AC94" i="9"/>
  <c r="Z94" i="9"/>
  <c r="X94" i="9"/>
  <c r="X94" i="8"/>
  <c r="AE95" i="10"/>
  <c r="AE93" i="10"/>
  <c r="AE91" i="10"/>
  <c r="AE89" i="10"/>
  <c r="AE87" i="10"/>
  <c r="AE33" i="10"/>
  <c r="AE32" i="10"/>
  <c r="AE29" i="10"/>
  <c r="AE28" i="10"/>
  <c r="AE25" i="10"/>
  <c r="AE24" i="10"/>
  <c r="AE21" i="10"/>
  <c r="AE20" i="10"/>
  <c r="AE17" i="10"/>
  <c r="AE16" i="10"/>
  <c r="AE13" i="10"/>
  <c r="AE12" i="10"/>
  <c r="AE9" i="10"/>
  <c r="AE8" i="10"/>
  <c r="AE5" i="10"/>
  <c r="Z95" i="10"/>
  <c r="Z94" i="10"/>
  <c r="AE94" i="10" s="1"/>
  <c r="Z93" i="10"/>
  <c r="Z92" i="10"/>
  <c r="AE92" i="10" s="1"/>
  <c r="Z91" i="10"/>
  <c r="Z90" i="10"/>
  <c r="AE90" i="10" s="1"/>
  <c r="Z89" i="10"/>
  <c r="Z88" i="10"/>
  <c r="AE88" i="10" s="1"/>
  <c r="Z87" i="10"/>
  <c r="Z86" i="10"/>
  <c r="AE86" i="10" s="1"/>
  <c r="Z85" i="10"/>
  <c r="AE85" i="10" s="1"/>
  <c r="Z84" i="10"/>
  <c r="AE84" i="10" s="1"/>
  <c r="Z83" i="10"/>
  <c r="AE83" i="10" s="1"/>
  <c r="Z82" i="10"/>
  <c r="AE82" i="10" s="1"/>
  <c r="Z81" i="10"/>
  <c r="AE81" i="10" s="1"/>
  <c r="Z80" i="10"/>
  <c r="AE80" i="10" s="1"/>
  <c r="Z79" i="10"/>
  <c r="AE79" i="10" s="1"/>
  <c r="Z78" i="10"/>
  <c r="AE78" i="10" s="1"/>
  <c r="Z77" i="10"/>
  <c r="AE77" i="10" s="1"/>
  <c r="Z76" i="10"/>
  <c r="AE76" i="10" s="1"/>
  <c r="Z75" i="10"/>
  <c r="AE75" i="10" s="1"/>
  <c r="Z74" i="10"/>
  <c r="AE74" i="10" s="1"/>
  <c r="Z73" i="10"/>
  <c r="AE73" i="10" s="1"/>
  <c r="Z72" i="10"/>
  <c r="AE72" i="10" s="1"/>
  <c r="Z71" i="10"/>
  <c r="AE71" i="10" s="1"/>
  <c r="Z70" i="10"/>
  <c r="AE70" i="10" s="1"/>
  <c r="Z69" i="10"/>
  <c r="AE69" i="10" s="1"/>
  <c r="Z68" i="10"/>
  <c r="AE68" i="10" s="1"/>
  <c r="Z67" i="10"/>
  <c r="AE67" i="10" s="1"/>
  <c r="Z66" i="10"/>
  <c r="AE66" i="10" s="1"/>
  <c r="Z65" i="10"/>
  <c r="AE65" i="10" s="1"/>
  <c r="Z64" i="10"/>
  <c r="AE64" i="10" s="1"/>
  <c r="Z63" i="10"/>
  <c r="AE63" i="10" s="1"/>
  <c r="Z62" i="10"/>
  <c r="AE62" i="10" s="1"/>
  <c r="Z61" i="10"/>
  <c r="AE61" i="10" s="1"/>
  <c r="Z60" i="10"/>
  <c r="AE60" i="10" s="1"/>
  <c r="Z59" i="10"/>
  <c r="AE59" i="10" s="1"/>
  <c r="Z58" i="10"/>
  <c r="AE58" i="10" s="1"/>
  <c r="Z57" i="10"/>
  <c r="AE57" i="10" s="1"/>
  <c r="Z56" i="10"/>
  <c r="AE56" i="10" s="1"/>
  <c r="Z55" i="10"/>
  <c r="AE55" i="10" s="1"/>
  <c r="Z54" i="10"/>
  <c r="AE54" i="10" s="1"/>
  <c r="Z53" i="10"/>
  <c r="AE53" i="10" s="1"/>
  <c r="Z52" i="10"/>
  <c r="AE52" i="10" s="1"/>
  <c r="Z51" i="10"/>
  <c r="AE51" i="10" s="1"/>
  <c r="Z50" i="10"/>
  <c r="AE50" i="10" s="1"/>
  <c r="Z49" i="10"/>
  <c r="AE49" i="10" s="1"/>
  <c r="Z48" i="10"/>
  <c r="AE48" i="10" s="1"/>
  <c r="Z47" i="10"/>
  <c r="AE47" i="10" s="1"/>
  <c r="Z46" i="10"/>
  <c r="AE46" i="10" s="1"/>
  <c r="Z45" i="10"/>
  <c r="AE45" i="10" s="1"/>
  <c r="Z44" i="10"/>
  <c r="AE44" i="10" s="1"/>
  <c r="Z43" i="10"/>
  <c r="AE43" i="10" s="1"/>
  <c r="Z42" i="10"/>
  <c r="AE42" i="10" s="1"/>
  <c r="Z41" i="10"/>
  <c r="AE41" i="10" s="1"/>
  <c r="Z40" i="10"/>
  <c r="AE40" i="10" s="1"/>
  <c r="Z39" i="10"/>
  <c r="AE39" i="10" s="1"/>
  <c r="Z38" i="10"/>
  <c r="AE38" i="10" s="1"/>
  <c r="Z37" i="10"/>
  <c r="AE37" i="10" s="1"/>
  <c r="Z36" i="10"/>
  <c r="AE36" i="10" s="1"/>
  <c r="Z35" i="10"/>
  <c r="AE35" i="10" s="1"/>
  <c r="Z34" i="10"/>
  <c r="AE34" i="10" s="1"/>
  <c r="Z33" i="10"/>
  <c r="Z32" i="10"/>
  <c r="Z31" i="10"/>
  <c r="AE31" i="10" s="1"/>
  <c r="Z30" i="10"/>
  <c r="AE30" i="10" s="1"/>
  <c r="Z29" i="10"/>
  <c r="Z28" i="10"/>
  <c r="Z27" i="10"/>
  <c r="AE27" i="10" s="1"/>
  <c r="Z26" i="10"/>
  <c r="AE26" i="10" s="1"/>
  <c r="Z25" i="10"/>
  <c r="Z24" i="10"/>
  <c r="Z23" i="10"/>
  <c r="AE23" i="10" s="1"/>
  <c r="Z22" i="10"/>
  <c r="AE22" i="10" s="1"/>
  <c r="Z21" i="10"/>
  <c r="Z20" i="10"/>
  <c r="Z19" i="10"/>
  <c r="AE19" i="10" s="1"/>
  <c r="Z18" i="10"/>
  <c r="AE18" i="10" s="1"/>
  <c r="Z17" i="10"/>
  <c r="Z16" i="10"/>
  <c r="Z15" i="10"/>
  <c r="AE15" i="10" s="1"/>
  <c r="Z14" i="10"/>
  <c r="AE14" i="10" s="1"/>
  <c r="Z13" i="10"/>
  <c r="Z12" i="10"/>
  <c r="Z11" i="10"/>
  <c r="AE11" i="10" s="1"/>
  <c r="Z10" i="10"/>
  <c r="AE10" i="10" s="1"/>
  <c r="Z9" i="10"/>
  <c r="Z8" i="10"/>
  <c r="Z7" i="10"/>
  <c r="AE7" i="10" s="1"/>
  <c r="Z6" i="10"/>
  <c r="AE6" i="10" s="1"/>
  <c r="Z5" i="10"/>
  <c r="Z35" i="9"/>
  <c r="AE35" i="9" s="1"/>
  <c r="Z36" i="9"/>
  <c r="Z37" i="9"/>
  <c r="AE37" i="9" s="1"/>
  <c r="Z38" i="9"/>
  <c r="AE38" i="9" s="1"/>
  <c r="Z39" i="9"/>
  <c r="Z40" i="9"/>
  <c r="Z41" i="9"/>
  <c r="Z42" i="9"/>
  <c r="Z43" i="9"/>
  <c r="AE43" i="9" s="1"/>
  <c r="Z44" i="9"/>
  <c r="Z45" i="9"/>
  <c r="AE45" i="9" s="1"/>
  <c r="Z46" i="9"/>
  <c r="AE46" i="9" s="1"/>
  <c r="Z47" i="9"/>
  <c r="Z48" i="9"/>
  <c r="Z49" i="9"/>
  <c r="Z50" i="9"/>
  <c r="AE50" i="9" s="1"/>
  <c r="Z51" i="9"/>
  <c r="AE51" i="9" s="1"/>
  <c r="Z52" i="9"/>
  <c r="Z53" i="9"/>
  <c r="AE53" i="9" s="1"/>
  <c r="Z54" i="9"/>
  <c r="AE54" i="9" s="1"/>
  <c r="Z55" i="9"/>
  <c r="Z56" i="9"/>
  <c r="Z57" i="9"/>
  <c r="Z58" i="9"/>
  <c r="AE58" i="9" s="1"/>
  <c r="Z59" i="9"/>
  <c r="AE59" i="9" s="1"/>
  <c r="Z60" i="9"/>
  <c r="Z61" i="9"/>
  <c r="AE61" i="9" s="1"/>
  <c r="Z62" i="9"/>
  <c r="AE62" i="9" s="1"/>
  <c r="Z63" i="9"/>
  <c r="Z64" i="9"/>
  <c r="Z65" i="9"/>
  <c r="Z66" i="9"/>
  <c r="AE66" i="9" s="1"/>
  <c r="Z67" i="9"/>
  <c r="Z68" i="9"/>
  <c r="Z69" i="9"/>
  <c r="Z70" i="9"/>
  <c r="AE70" i="9" s="1"/>
  <c r="Z71" i="9"/>
  <c r="Z72" i="9"/>
  <c r="Z73" i="9"/>
  <c r="Z74" i="9"/>
  <c r="AE74" i="9" s="1"/>
  <c r="Z75" i="9"/>
  <c r="Z76" i="9"/>
  <c r="Z77" i="9"/>
  <c r="Z78" i="9"/>
  <c r="AE78" i="9" s="1"/>
  <c r="Z79" i="9"/>
  <c r="Z80" i="9"/>
  <c r="Z81" i="9"/>
  <c r="Z82" i="9"/>
  <c r="AE82" i="9" s="1"/>
  <c r="Z83" i="9"/>
  <c r="Z84" i="9"/>
  <c r="Z85" i="9"/>
  <c r="Z86" i="9"/>
  <c r="AE86" i="9" s="1"/>
  <c r="Z87" i="9"/>
  <c r="Z88" i="9"/>
  <c r="Z89" i="9"/>
  <c r="Z90" i="9"/>
  <c r="Z91" i="9"/>
  <c r="Z92" i="9"/>
  <c r="Z93" i="9"/>
  <c r="AE90" i="9"/>
  <c r="AE42" i="9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AE15" i="9"/>
  <c r="AE14" i="9"/>
  <c r="AE13" i="9"/>
  <c r="AE12" i="9"/>
  <c r="AE11" i="9"/>
  <c r="AE10" i="9"/>
  <c r="AE9" i="9"/>
  <c r="AE8" i="9"/>
  <c r="AE7" i="9"/>
  <c r="AE6" i="9"/>
  <c r="AE5" i="9"/>
  <c r="AE93" i="9"/>
  <c r="AE92" i="9"/>
  <c r="AE91" i="9"/>
  <c r="AE89" i="9"/>
  <c r="AE88" i="9"/>
  <c r="AE87" i="9"/>
  <c r="AE85" i="9"/>
  <c r="AE84" i="9"/>
  <c r="AE83" i="9"/>
  <c r="AE81" i="9"/>
  <c r="AE80" i="9"/>
  <c r="AE79" i="9"/>
  <c r="AE77" i="9"/>
  <c r="AE76" i="9"/>
  <c r="AE75" i="9"/>
  <c r="AE73" i="9"/>
  <c r="AE72" i="9"/>
  <c r="AE71" i="9"/>
  <c r="AE69" i="9"/>
  <c r="AE68" i="9"/>
  <c r="AE67" i="9"/>
  <c r="AE65" i="9"/>
  <c r="AE64" i="9"/>
  <c r="AE63" i="9"/>
  <c r="AE60" i="9"/>
  <c r="AE57" i="9"/>
  <c r="AE56" i="9"/>
  <c r="AE55" i="9"/>
  <c r="AE52" i="9"/>
  <c r="AE49" i="9"/>
  <c r="AE48" i="9"/>
  <c r="AE47" i="9"/>
  <c r="AE44" i="9"/>
  <c r="AE41" i="9"/>
  <c r="AE40" i="9"/>
  <c r="AE39" i="9"/>
  <c r="AE36" i="9"/>
  <c r="Z34" i="9"/>
  <c r="Z33" i="9"/>
  <c r="Z32" i="9"/>
  <c r="Z31" i="9"/>
  <c r="Z30" i="9"/>
  <c r="Z29" i="9"/>
  <c r="Z28" i="9"/>
  <c r="Z27" i="9"/>
  <c r="Z26" i="9"/>
  <c r="Z25" i="9"/>
  <c r="Z24" i="9"/>
  <c r="Z23" i="9"/>
  <c r="Z22" i="9"/>
  <c r="Z21" i="9"/>
  <c r="Z20" i="9"/>
  <c r="Z19" i="9"/>
  <c r="Z18" i="9"/>
  <c r="Z17" i="9"/>
  <c r="Z16" i="9"/>
  <c r="Z15" i="9"/>
  <c r="Z14" i="9"/>
  <c r="Z13" i="9"/>
  <c r="Z12" i="9"/>
  <c r="Z11" i="9"/>
  <c r="Z10" i="9"/>
  <c r="Z9" i="9"/>
  <c r="Z8" i="9"/>
  <c r="Z7" i="9"/>
  <c r="Z6" i="9"/>
  <c r="Z5" i="9"/>
  <c r="AE94" i="3"/>
  <c r="AE90" i="3"/>
  <c r="AE86" i="3"/>
  <c r="AE82" i="3"/>
  <c r="AE78" i="3"/>
  <c r="AE74" i="3"/>
  <c r="AE70" i="3"/>
  <c r="AE66" i="3"/>
  <c r="AE64" i="3"/>
  <c r="AE62" i="3"/>
  <c r="AE60" i="3"/>
  <c r="AE58" i="3"/>
  <c r="AE56" i="3"/>
  <c r="AE54" i="3"/>
  <c r="AE52" i="3"/>
  <c r="AE50" i="3"/>
  <c r="AE48" i="3"/>
  <c r="AE46" i="3"/>
  <c r="AE44" i="3"/>
  <c r="AE42" i="3"/>
  <c r="AE40" i="3"/>
  <c r="AE38" i="3"/>
  <c r="AE36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Z95" i="3"/>
  <c r="AE95" i="3" s="1"/>
  <c r="Z94" i="3"/>
  <c r="Z93" i="3"/>
  <c r="AE93" i="3" s="1"/>
  <c r="Z92" i="3"/>
  <c r="AE92" i="3" s="1"/>
  <c r="Z91" i="3"/>
  <c r="AE91" i="3" s="1"/>
  <c r="Z90" i="3"/>
  <c r="Z89" i="3"/>
  <c r="AE89" i="3" s="1"/>
  <c r="Z88" i="3"/>
  <c r="AE88" i="3" s="1"/>
  <c r="Z87" i="3"/>
  <c r="AE87" i="3" s="1"/>
  <c r="Z86" i="3"/>
  <c r="Z85" i="3"/>
  <c r="AE85" i="3" s="1"/>
  <c r="Z84" i="3"/>
  <c r="AE84" i="3" s="1"/>
  <c r="Z83" i="3"/>
  <c r="AE83" i="3" s="1"/>
  <c r="Z82" i="3"/>
  <c r="Z81" i="3"/>
  <c r="AE81" i="3" s="1"/>
  <c r="Z80" i="3"/>
  <c r="AE80" i="3" s="1"/>
  <c r="Z79" i="3"/>
  <c r="AE79" i="3" s="1"/>
  <c r="Z78" i="3"/>
  <c r="Z77" i="3"/>
  <c r="AE77" i="3" s="1"/>
  <c r="Z76" i="3"/>
  <c r="AE76" i="3" s="1"/>
  <c r="Z75" i="3"/>
  <c r="AE75" i="3" s="1"/>
  <c r="Z74" i="3"/>
  <c r="Z73" i="3"/>
  <c r="AE73" i="3" s="1"/>
  <c r="Z72" i="3"/>
  <c r="AE72" i="3" s="1"/>
  <c r="Z71" i="3"/>
  <c r="AE71" i="3" s="1"/>
  <c r="Z70" i="3"/>
  <c r="Z69" i="3"/>
  <c r="AE69" i="3" s="1"/>
  <c r="Z68" i="3"/>
  <c r="AE68" i="3" s="1"/>
  <c r="Z67" i="3"/>
  <c r="AE67" i="3" s="1"/>
  <c r="Z66" i="3"/>
  <c r="Z65" i="3"/>
  <c r="AE65" i="3" s="1"/>
  <c r="Z64" i="3"/>
  <c r="Z63" i="3"/>
  <c r="AE63" i="3" s="1"/>
  <c r="Z62" i="3"/>
  <c r="Z61" i="3"/>
  <c r="AE61" i="3" s="1"/>
  <c r="Z60" i="3"/>
  <c r="Z59" i="3"/>
  <c r="AE59" i="3" s="1"/>
  <c r="Z58" i="3"/>
  <c r="Z57" i="3"/>
  <c r="AE57" i="3" s="1"/>
  <c r="Z56" i="3"/>
  <c r="Z55" i="3"/>
  <c r="AE55" i="3" s="1"/>
  <c r="Z54" i="3"/>
  <c r="Z53" i="3"/>
  <c r="AE53" i="3" s="1"/>
  <c r="Z52" i="3"/>
  <c r="Z51" i="3"/>
  <c r="AE51" i="3" s="1"/>
  <c r="Z50" i="3"/>
  <c r="Z49" i="3"/>
  <c r="AE49" i="3" s="1"/>
  <c r="Z48" i="3"/>
  <c r="Z47" i="3"/>
  <c r="AE47" i="3" s="1"/>
  <c r="Z46" i="3"/>
  <c r="Z45" i="3"/>
  <c r="AE45" i="3" s="1"/>
  <c r="Z44" i="3"/>
  <c r="Z43" i="3"/>
  <c r="AE43" i="3" s="1"/>
  <c r="Z42" i="3"/>
  <c r="Z41" i="3"/>
  <c r="AE41" i="3" s="1"/>
  <c r="Z40" i="3"/>
  <c r="Z39" i="3"/>
  <c r="AE39" i="3" s="1"/>
  <c r="Z38" i="3"/>
  <c r="Z37" i="3"/>
  <c r="AE37" i="3" s="1"/>
  <c r="Z36" i="3"/>
  <c r="Z35" i="3"/>
  <c r="AE35" i="3" s="1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Y95" i="7" l="1"/>
  <c r="Y94" i="7"/>
  <c r="Y93" i="7"/>
  <c r="Y92" i="7"/>
  <c r="Y91" i="7"/>
  <c r="Y90" i="7"/>
  <c r="Y89" i="7"/>
  <c r="Y88" i="7"/>
  <c r="Y87" i="7"/>
  <c r="Y86" i="7"/>
  <c r="Y85" i="7"/>
  <c r="Y84" i="7"/>
  <c r="Y83" i="7"/>
  <c r="Y82" i="7"/>
  <c r="Y81" i="7"/>
  <c r="Y80" i="7"/>
  <c r="Y79" i="7"/>
  <c r="Y78" i="7"/>
  <c r="Y77" i="7"/>
  <c r="Y76" i="7"/>
  <c r="Y75" i="7"/>
  <c r="Y74" i="7"/>
  <c r="Y73" i="7"/>
  <c r="Y72" i="7"/>
  <c r="Y71" i="7"/>
  <c r="Y70" i="7"/>
  <c r="Y69" i="7"/>
  <c r="Y68" i="7"/>
  <c r="Y67" i="7"/>
  <c r="Y66" i="7"/>
  <c r="Y65" i="7"/>
  <c r="Y64" i="7"/>
  <c r="Y63" i="7"/>
  <c r="Y62" i="7"/>
  <c r="Y61" i="7"/>
  <c r="Y60" i="7"/>
  <c r="Y59" i="7"/>
  <c r="Y58" i="7"/>
  <c r="Y57" i="7"/>
  <c r="Y56" i="7"/>
  <c r="Y55" i="7"/>
  <c r="Y54" i="7"/>
  <c r="Y53" i="7"/>
  <c r="Y52" i="7"/>
  <c r="Y51" i="7"/>
  <c r="Y50" i="7"/>
  <c r="Y49" i="7"/>
  <c r="Y48" i="7"/>
  <c r="Y47" i="7"/>
  <c r="Y46" i="7"/>
  <c r="Y45" i="7"/>
  <c r="Y44" i="7"/>
  <c r="Y43" i="7"/>
  <c r="Y42" i="7"/>
  <c r="Y41" i="7"/>
  <c r="Y40" i="7"/>
  <c r="Y39" i="7"/>
  <c r="Y38" i="7"/>
  <c r="Y37" i="7"/>
  <c r="Y36" i="7"/>
  <c r="Y35" i="7"/>
  <c r="AE95" i="7"/>
  <c r="AE94" i="7"/>
  <c r="AE93" i="7"/>
  <c r="AE92" i="7"/>
  <c r="AE91" i="7"/>
  <c r="AE90" i="7"/>
  <c r="AE89" i="7"/>
  <c r="AE88" i="7"/>
  <c r="AE87" i="7"/>
  <c r="AE86" i="7"/>
  <c r="AE85" i="7"/>
  <c r="AE84" i="7"/>
  <c r="AE83" i="7"/>
  <c r="AE82" i="7"/>
  <c r="AE81" i="7"/>
  <c r="AE80" i="7"/>
  <c r="AE79" i="7"/>
  <c r="AE78" i="7"/>
  <c r="AE77" i="7"/>
  <c r="AE76" i="7"/>
  <c r="AE75" i="7"/>
  <c r="AE74" i="7"/>
  <c r="AE73" i="7"/>
  <c r="AE72" i="7"/>
  <c r="AE71" i="7"/>
  <c r="AE70" i="7"/>
  <c r="AE69" i="7"/>
  <c r="AE68" i="7"/>
  <c r="AE67" i="7"/>
  <c r="AE66" i="7"/>
  <c r="AE65" i="7"/>
  <c r="AE64" i="7"/>
  <c r="AE63" i="7"/>
  <c r="AE62" i="7"/>
  <c r="AE61" i="7"/>
  <c r="AE60" i="7"/>
  <c r="AE59" i="7"/>
  <c r="AE58" i="7"/>
  <c r="AE57" i="7"/>
  <c r="AE56" i="7"/>
  <c r="AE55" i="7"/>
  <c r="AE54" i="7"/>
  <c r="AE53" i="7"/>
  <c r="AE52" i="7"/>
  <c r="AE51" i="7"/>
  <c r="AE50" i="7"/>
  <c r="AE49" i="7"/>
  <c r="AE48" i="7"/>
  <c r="AE47" i="7"/>
  <c r="AE46" i="7"/>
  <c r="AE45" i="7"/>
  <c r="AE44" i="7"/>
  <c r="AE43" i="7"/>
  <c r="AE42" i="7"/>
  <c r="AE41" i="7"/>
  <c r="AE40" i="7"/>
  <c r="AE39" i="7"/>
  <c r="AE38" i="7"/>
  <c r="AE37" i="7"/>
  <c r="AE36" i="7"/>
  <c r="AE35" i="7"/>
  <c r="AK95" i="7"/>
  <c r="AK94" i="7"/>
  <c r="AK93" i="7"/>
  <c r="AK92" i="7"/>
  <c r="AK91" i="7"/>
  <c r="AK90" i="7"/>
  <c r="AK89" i="7"/>
  <c r="AK88" i="7"/>
  <c r="AK87" i="7"/>
  <c r="AK86" i="7"/>
  <c r="AK85" i="7"/>
  <c r="AK84" i="7"/>
  <c r="AK83" i="7"/>
  <c r="AK82" i="7"/>
  <c r="AK81" i="7"/>
  <c r="AK80" i="7"/>
  <c r="AK79" i="7"/>
  <c r="AK78" i="7"/>
  <c r="AK77" i="7"/>
  <c r="AK76" i="7"/>
  <c r="AK75" i="7"/>
  <c r="AK74" i="7"/>
  <c r="AK73" i="7"/>
  <c r="AK72" i="7"/>
  <c r="AK71" i="7"/>
  <c r="AK70" i="7"/>
  <c r="AK69" i="7"/>
  <c r="AK68" i="7"/>
  <c r="AK67" i="7"/>
  <c r="AK66" i="7"/>
  <c r="AK65" i="7"/>
  <c r="AK64" i="7"/>
  <c r="AK63" i="7"/>
  <c r="AK62" i="7"/>
  <c r="AK61" i="7"/>
  <c r="AK60" i="7"/>
  <c r="AK59" i="7"/>
  <c r="AK58" i="7"/>
  <c r="AK57" i="7"/>
  <c r="AK56" i="7"/>
  <c r="AK55" i="7"/>
  <c r="AK54" i="7"/>
  <c r="AK53" i="7"/>
  <c r="AK52" i="7"/>
  <c r="AK51" i="7"/>
  <c r="AK50" i="7"/>
  <c r="AK49" i="7"/>
  <c r="AK48" i="7"/>
  <c r="AK47" i="7"/>
  <c r="AK46" i="7"/>
  <c r="AK45" i="7"/>
  <c r="AK44" i="7"/>
  <c r="AK43" i="7"/>
  <c r="AK42" i="7"/>
  <c r="AK41" i="7"/>
  <c r="AK40" i="7"/>
  <c r="AK39" i="7"/>
  <c r="AK38" i="7"/>
  <c r="AK37" i="7"/>
  <c r="AK36" i="7"/>
  <c r="AK35" i="7"/>
  <c r="AK34" i="7"/>
  <c r="AK33" i="7"/>
  <c r="AK32" i="7"/>
  <c r="AK31" i="7"/>
  <c r="AK30" i="7"/>
  <c r="AK29" i="7"/>
  <c r="AK28" i="7"/>
  <c r="AK27" i="7"/>
  <c r="AK26" i="7"/>
  <c r="AK25" i="7"/>
  <c r="AK24" i="7"/>
  <c r="AK23" i="7"/>
  <c r="AK22" i="7"/>
  <c r="AK21" i="7"/>
  <c r="AK20" i="7"/>
  <c r="AK19" i="7"/>
  <c r="AK18" i="7"/>
  <c r="AK17" i="7"/>
  <c r="AK16" i="7"/>
  <c r="AK15" i="7"/>
  <c r="AK14" i="7"/>
  <c r="AK13" i="7"/>
  <c r="AK12" i="7"/>
  <c r="AK11" i="7"/>
  <c r="AK10" i="7"/>
  <c r="AK9" i="7"/>
  <c r="AK8" i="7"/>
  <c r="AK7" i="7"/>
  <c r="AK6" i="7"/>
  <c r="AH23" i="7"/>
  <c r="AB95" i="7"/>
  <c r="AH95" i="7" s="1"/>
  <c r="AB94" i="7"/>
  <c r="AH94" i="7" s="1"/>
  <c r="AB93" i="7"/>
  <c r="AH93" i="7" s="1"/>
  <c r="AB92" i="7"/>
  <c r="AH92" i="7" s="1"/>
  <c r="AB91" i="7"/>
  <c r="AH91" i="7" s="1"/>
  <c r="AB90" i="7"/>
  <c r="AH90" i="7" s="1"/>
  <c r="AB89" i="7"/>
  <c r="AH89" i="7" s="1"/>
  <c r="AB88" i="7"/>
  <c r="AH88" i="7" s="1"/>
  <c r="AB87" i="7"/>
  <c r="AH87" i="7" s="1"/>
  <c r="AB86" i="7"/>
  <c r="AH86" i="7" s="1"/>
  <c r="AB85" i="7"/>
  <c r="AH85" i="7" s="1"/>
  <c r="AB84" i="7"/>
  <c r="AH84" i="7" s="1"/>
  <c r="AB83" i="7"/>
  <c r="AH83" i="7" s="1"/>
  <c r="AB82" i="7"/>
  <c r="AH82" i="7" s="1"/>
  <c r="AB81" i="7"/>
  <c r="AH81" i="7" s="1"/>
  <c r="AB80" i="7"/>
  <c r="AH80" i="7" s="1"/>
  <c r="AB79" i="7"/>
  <c r="AH79" i="7" s="1"/>
  <c r="AB78" i="7"/>
  <c r="AH78" i="7" s="1"/>
  <c r="AB77" i="7"/>
  <c r="AH77" i="7" s="1"/>
  <c r="AB76" i="7"/>
  <c r="AH76" i="7" s="1"/>
  <c r="AB75" i="7"/>
  <c r="AH75" i="7" s="1"/>
  <c r="AB74" i="7"/>
  <c r="AH74" i="7" s="1"/>
  <c r="AB73" i="7"/>
  <c r="AH73" i="7" s="1"/>
  <c r="AB72" i="7"/>
  <c r="AH72" i="7" s="1"/>
  <c r="AB71" i="7"/>
  <c r="AH71" i="7" s="1"/>
  <c r="AB70" i="7"/>
  <c r="AH70" i="7" s="1"/>
  <c r="AB69" i="7"/>
  <c r="AH69" i="7" s="1"/>
  <c r="AB68" i="7"/>
  <c r="AH68" i="7" s="1"/>
  <c r="AB67" i="7"/>
  <c r="AH67" i="7" s="1"/>
  <c r="AB66" i="7"/>
  <c r="AH66" i="7" s="1"/>
  <c r="AB65" i="7"/>
  <c r="AH65" i="7" s="1"/>
  <c r="AB64" i="7"/>
  <c r="AH64" i="7" s="1"/>
  <c r="AB63" i="7"/>
  <c r="AH63" i="7" s="1"/>
  <c r="AB62" i="7"/>
  <c r="AH62" i="7" s="1"/>
  <c r="AB61" i="7"/>
  <c r="AH61" i="7" s="1"/>
  <c r="AB60" i="7"/>
  <c r="AH60" i="7" s="1"/>
  <c r="AB59" i="7"/>
  <c r="AH59" i="7" s="1"/>
  <c r="AB58" i="7"/>
  <c r="AH58" i="7" s="1"/>
  <c r="AB57" i="7"/>
  <c r="AH57" i="7" s="1"/>
  <c r="AB56" i="7"/>
  <c r="AH56" i="7" s="1"/>
  <c r="AB55" i="7"/>
  <c r="AH55" i="7" s="1"/>
  <c r="AB54" i="7"/>
  <c r="AH54" i="7" s="1"/>
  <c r="AB53" i="7"/>
  <c r="AH53" i="7" s="1"/>
  <c r="AB52" i="7"/>
  <c r="AH52" i="7" s="1"/>
  <c r="AB51" i="7"/>
  <c r="AH51" i="7" s="1"/>
  <c r="AB50" i="7"/>
  <c r="AH50" i="7" s="1"/>
  <c r="AB49" i="7"/>
  <c r="AH49" i="7" s="1"/>
  <c r="AB48" i="7"/>
  <c r="AH48" i="7" s="1"/>
  <c r="AB47" i="7"/>
  <c r="AH47" i="7" s="1"/>
  <c r="AB46" i="7"/>
  <c r="AH46" i="7" s="1"/>
  <c r="AB45" i="7"/>
  <c r="AH45" i="7" s="1"/>
  <c r="AB44" i="7"/>
  <c r="AH44" i="7" s="1"/>
  <c r="AB43" i="7"/>
  <c r="AH43" i="7" s="1"/>
  <c r="AB42" i="7"/>
  <c r="AH42" i="7" s="1"/>
  <c r="AB41" i="7"/>
  <c r="AH41" i="7" s="1"/>
  <c r="AB40" i="7"/>
  <c r="AH40" i="7" s="1"/>
  <c r="AB39" i="7"/>
  <c r="AH39" i="7" s="1"/>
  <c r="AB38" i="7"/>
  <c r="AH38" i="7" s="1"/>
  <c r="AB37" i="7"/>
  <c r="AH37" i="7" s="1"/>
  <c r="AB36" i="7"/>
  <c r="AH36" i="7" s="1"/>
  <c r="AB35" i="7"/>
  <c r="AH35" i="7" s="1"/>
  <c r="AB34" i="7"/>
  <c r="AH34" i="7" s="1"/>
  <c r="AB33" i="7"/>
  <c r="AH33" i="7" s="1"/>
  <c r="AB32" i="7"/>
  <c r="AH32" i="7" s="1"/>
  <c r="AB31" i="7"/>
  <c r="AH31" i="7" s="1"/>
  <c r="AB30" i="7"/>
  <c r="AH30" i="7" s="1"/>
  <c r="AB29" i="7"/>
  <c r="AH29" i="7" s="1"/>
  <c r="AB28" i="7"/>
  <c r="AH28" i="7" s="1"/>
  <c r="AB27" i="7"/>
  <c r="AH27" i="7" s="1"/>
  <c r="AB26" i="7"/>
  <c r="AH26" i="7" s="1"/>
  <c r="AB25" i="7"/>
  <c r="AH25" i="7" s="1"/>
  <c r="AB24" i="7"/>
  <c r="AH24" i="7" s="1"/>
  <c r="AB23" i="7"/>
  <c r="AB22" i="7"/>
  <c r="AH22" i="7" s="1"/>
  <c r="AB21" i="7"/>
  <c r="AH21" i="7" s="1"/>
  <c r="AB20" i="7"/>
  <c r="AH20" i="7" s="1"/>
  <c r="AB19" i="7"/>
  <c r="AH19" i="7" s="1"/>
  <c r="AB18" i="7"/>
  <c r="AH18" i="7" s="1"/>
  <c r="AB17" i="7"/>
  <c r="AH17" i="7" s="1"/>
  <c r="AB16" i="7"/>
  <c r="AH16" i="7" s="1"/>
  <c r="AB15" i="7"/>
  <c r="AH15" i="7" s="1"/>
  <c r="AB14" i="7"/>
  <c r="AH14" i="7" s="1"/>
  <c r="AB13" i="7"/>
  <c r="AH13" i="7" s="1"/>
  <c r="AB12" i="7"/>
  <c r="AH12" i="7" s="1"/>
  <c r="AB11" i="7"/>
  <c r="AH11" i="7" s="1"/>
  <c r="AB10" i="7"/>
  <c r="AH10" i="7" s="1"/>
  <c r="AB9" i="7"/>
  <c r="AH9" i="7" s="1"/>
  <c r="AB8" i="7"/>
  <c r="AH8" i="7" s="1"/>
  <c r="AB7" i="7"/>
  <c r="AH7" i="7" s="1"/>
  <c r="AB6" i="7"/>
  <c r="AH6" i="7" s="1"/>
  <c r="AB5" i="7"/>
  <c r="AH5" i="7" s="1"/>
  <c r="R95" i="7"/>
  <c r="R94" i="7"/>
  <c r="R93" i="7"/>
  <c r="R92" i="7"/>
  <c r="R91" i="7"/>
  <c r="R90" i="7"/>
  <c r="R89" i="7"/>
  <c r="R88" i="7"/>
  <c r="R87" i="7"/>
  <c r="R86" i="7"/>
  <c r="R85" i="7"/>
  <c r="R84" i="7"/>
  <c r="R83" i="7"/>
  <c r="R82" i="7"/>
  <c r="R81" i="7"/>
  <c r="R80" i="7"/>
  <c r="R79" i="7"/>
  <c r="R78" i="7"/>
  <c r="R77" i="7"/>
  <c r="R76" i="7"/>
  <c r="R75" i="7"/>
  <c r="R74" i="7"/>
  <c r="R73" i="7"/>
  <c r="R72" i="7"/>
  <c r="R71" i="7"/>
  <c r="R70" i="7"/>
  <c r="R69" i="7"/>
  <c r="R68" i="7"/>
  <c r="R67" i="7"/>
  <c r="R66" i="7"/>
  <c r="R65" i="7"/>
  <c r="R64" i="7"/>
  <c r="R63" i="7"/>
  <c r="R62" i="7"/>
  <c r="R61" i="7"/>
  <c r="R60" i="7"/>
  <c r="R59" i="7"/>
  <c r="R58" i="7"/>
  <c r="R57" i="7"/>
  <c r="R56" i="7"/>
  <c r="R55" i="7"/>
  <c r="R54" i="7"/>
  <c r="R53" i="7"/>
  <c r="R52" i="7"/>
  <c r="R51" i="7"/>
  <c r="R50" i="7"/>
  <c r="R49" i="7"/>
  <c r="R48" i="7"/>
  <c r="R47" i="7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R28" i="7"/>
  <c r="R27" i="7"/>
  <c r="R26" i="7"/>
  <c r="R25" i="7"/>
  <c r="R24" i="7"/>
  <c r="R23" i="7"/>
  <c r="R22" i="7"/>
  <c r="R21" i="7"/>
  <c r="R20" i="7"/>
  <c r="R19" i="7"/>
  <c r="R18" i="7"/>
  <c r="R17" i="7"/>
  <c r="R16" i="7"/>
  <c r="R15" i="7"/>
  <c r="R14" i="7"/>
  <c r="R13" i="7"/>
  <c r="R12" i="7"/>
  <c r="R11" i="7"/>
  <c r="R10" i="7"/>
  <c r="R9" i="7"/>
  <c r="R8" i="7"/>
  <c r="R7" i="7"/>
  <c r="R6" i="7"/>
  <c r="R5" i="7"/>
  <c r="N5" i="8"/>
  <c r="N6" i="8" s="1"/>
  <c r="N7" i="8" s="1"/>
  <c r="N8" i="8" s="1"/>
  <c r="N9" i="8" s="1"/>
  <c r="N10" i="8" s="1"/>
  <c r="N11" i="8" s="1"/>
  <c r="N12" i="8" s="1"/>
  <c r="N13" i="8" s="1"/>
  <c r="N14" i="8" s="1"/>
  <c r="N15" i="8" s="1"/>
  <c r="N16" i="8" s="1"/>
  <c r="N17" i="8" s="1"/>
  <c r="N18" i="8" s="1"/>
  <c r="N19" i="8" s="1"/>
  <c r="N20" i="8" s="1"/>
  <c r="N21" i="8" s="1"/>
  <c r="N22" i="8" s="1"/>
  <c r="N23" i="8" s="1"/>
  <c r="N24" i="8" s="1"/>
  <c r="N25" i="8" s="1"/>
  <c r="N26" i="8" s="1"/>
  <c r="N27" i="8" s="1"/>
  <c r="N28" i="8" s="1"/>
  <c r="N29" i="8" s="1"/>
  <c r="N30" i="8" s="1"/>
  <c r="N31" i="8" s="1"/>
  <c r="N32" i="8" s="1"/>
  <c r="N33" i="8" s="1"/>
  <c r="N34" i="8" s="1"/>
  <c r="N35" i="8" s="1"/>
  <c r="N36" i="8" s="1"/>
  <c r="N37" i="8" s="1"/>
  <c r="N38" i="8" s="1"/>
  <c r="N39" i="8" s="1"/>
  <c r="N40" i="8" s="1"/>
  <c r="N41" i="8" s="1"/>
  <c r="N42" i="8" s="1"/>
  <c r="N43" i="8" s="1"/>
  <c r="N44" i="8" s="1"/>
  <c r="N45" i="8" s="1"/>
  <c r="N46" i="8" s="1"/>
  <c r="N47" i="8" s="1"/>
  <c r="N48" i="8" s="1"/>
  <c r="N49" i="8" s="1"/>
  <c r="N50" i="8" s="1"/>
  <c r="N51" i="8" s="1"/>
  <c r="N52" i="8" s="1"/>
  <c r="N53" i="8" s="1"/>
  <c r="N54" i="8" s="1"/>
  <c r="N55" i="8" s="1"/>
  <c r="N56" i="8" s="1"/>
  <c r="N57" i="8" s="1"/>
  <c r="N58" i="8" s="1"/>
  <c r="N59" i="8" s="1"/>
  <c r="N60" i="8" s="1"/>
  <c r="N61" i="8" s="1"/>
  <c r="N62" i="8" s="1"/>
  <c r="N63" i="8" s="1"/>
  <c r="N64" i="8" s="1"/>
  <c r="N65" i="8" s="1"/>
  <c r="N66" i="8" s="1"/>
  <c r="N67" i="8" s="1"/>
  <c r="N68" i="8" s="1"/>
  <c r="N69" i="8" s="1"/>
  <c r="N70" i="8" s="1"/>
  <c r="N71" i="8" s="1"/>
  <c r="N72" i="8" s="1"/>
  <c r="N73" i="8" s="1"/>
  <c r="N74" i="8" s="1"/>
  <c r="N75" i="8" s="1"/>
  <c r="N76" i="8" s="1"/>
  <c r="N77" i="8" s="1"/>
  <c r="N78" i="8" s="1"/>
  <c r="N79" i="8" s="1"/>
  <c r="N80" i="8" s="1"/>
  <c r="N81" i="8" s="1"/>
  <c r="N82" i="8" s="1"/>
  <c r="N83" i="8" s="1"/>
  <c r="N84" i="8" s="1"/>
  <c r="N85" i="8" s="1"/>
  <c r="N86" i="8" s="1"/>
  <c r="N87" i="8" s="1"/>
  <c r="N88" i="8" s="1"/>
  <c r="N89" i="8" s="1"/>
  <c r="N90" i="8" s="1"/>
  <c r="N91" i="8" s="1"/>
  <c r="N92" i="8" s="1"/>
  <c r="N93" i="8" s="1"/>
  <c r="N94" i="8" s="1"/>
  <c r="N95" i="8" s="1"/>
  <c r="N6" i="7"/>
  <c r="N7" i="7" s="1"/>
  <c r="N8" i="7" s="1"/>
  <c r="N9" i="7" s="1"/>
  <c r="N10" i="7" s="1"/>
  <c r="N11" i="7" s="1"/>
  <c r="N12" i="7" s="1"/>
  <c r="N13" i="7" s="1"/>
  <c r="N14" i="7" s="1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N46" i="7" s="1"/>
  <c r="N47" i="7" s="1"/>
  <c r="N48" i="7" s="1"/>
  <c r="N49" i="7" s="1"/>
  <c r="N50" i="7" s="1"/>
  <c r="N51" i="7" s="1"/>
  <c r="N52" i="7" s="1"/>
  <c r="N53" i="7" s="1"/>
  <c r="N54" i="7" s="1"/>
  <c r="N55" i="7" s="1"/>
  <c r="N56" i="7" s="1"/>
  <c r="N57" i="7" s="1"/>
  <c r="N58" i="7" s="1"/>
  <c r="N59" i="7" s="1"/>
  <c r="N60" i="7" s="1"/>
  <c r="N61" i="7" s="1"/>
  <c r="N62" i="7" s="1"/>
  <c r="N63" i="7" s="1"/>
  <c r="N64" i="7" s="1"/>
  <c r="N65" i="7" s="1"/>
  <c r="N66" i="7" s="1"/>
  <c r="N67" i="7" s="1"/>
  <c r="N68" i="7" s="1"/>
  <c r="N69" i="7" s="1"/>
  <c r="N70" i="7" s="1"/>
  <c r="N71" i="7" s="1"/>
  <c r="N72" i="7" s="1"/>
  <c r="N73" i="7" s="1"/>
  <c r="N74" i="7" s="1"/>
  <c r="N75" i="7" s="1"/>
  <c r="N76" i="7" s="1"/>
  <c r="N77" i="7" s="1"/>
  <c r="N78" i="7" s="1"/>
  <c r="N79" i="7" s="1"/>
  <c r="N80" i="7" s="1"/>
  <c r="N81" i="7" s="1"/>
  <c r="N82" i="7" s="1"/>
  <c r="N83" i="7" s="1"/>
  <c r="N84" i="7" s="1"/>
  <c r="N85" i="7" s="1"/>
  <c r="N86" i="7" s="1"/>
  <c r="N87" i="7" s="1"/>
  <c r="N88" i="7" s="1"/>
  <c r="N89" i="7" s="1"/>
  <c r="N90" i="7" s="1"/>
  <c r="N91" i="7" s="1"/>
  <c r="N92" i="7" s="1"/>
  <c r="N93" i="7" s="1"/>
  <c r="N94" i="7" s="1"/>
  <c r="N95" i="7" s="1"/>
  <c r="N5" i="1" l="1"/>
  <c r="K6" i="3"/>
  <c r="K5" i="3"/>
  <c r="H6" i="3"/>
  <c r="H5" i="3"/>
  <c r="AD35" i="3"/>
  <c r="Y35" i="3"/>
  <c r="G6" i="3"/>
  <c r="J6" i="3"/>
  <c r="J5" i="3"/>
  <c r="N96" i="3"/>
  <c r="N97" i="3"/>
  <c r="L6" i="10"/>
  <c r="K6" i="10"/>
  <c r="J6" i="10"/>
  <c r="L5" i="10"/>
  <c r="K5" i="10"/>
  <c r="J5" i="10"/>
  <c r="I6" i="10"/>
  <c r="H6" i="10"/>
  <c r="G6" i="10"/>
  <c r="I5" i="10"/>
  <c r="H5" i="10"/>
  <c r="G5" i="10"/>
  <c r="G5" i="3" l="1"/>
  <c r="N5" i="3"/>
  <c r="N6" i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F6" i="10"/>
  <c r="E6" i="10"/>
  <c r="D6" i="10"/>
  <c r="F5" i="10"/>
  <c r="E5" i="10"/>
  <c r="D5" i="10"/>
  <c r="AH5" i="10"/>
  <c r="AH6" i="10"/>
  <c r="AH7" i="10"/>
  <c r="AH8" i="10"/>
  <c r="AH9" i="10"/>
  <c r="AH10" i="10"/>
  <c r="AH11" i="10"/>
  <c r="AH12" i="10"/>
  <c r="AH13" i="10"/>
  <c r="AH14" i="10"/>
  <c r="AH15" i="10"/>
  <c r="AH16" i="10"/>
  <c r="AH17" i="10"/>
  <c r="AH18" i="10"/>
  <c r="AH19" i="10"/>
  <c r="AH20" i="10"/>
  <c r="AH21" i="10"/>
  <c r="AH22" i="10"/>
  <c r="AH23" i="10"/>
  <c r="AH24" i="10"/>
  <c r="AH25" i="10"/>
  <c r="AH26" i="10"/>
  <c r="AH27" i="10"/>
  <c r="AH28" i="10"/>
  <c r="AH29" i="10"/>
  <c r="AH30" i="10"/>
  <c r="AH31" i="10"/>
  <c r="AH32" i="10"/>
  <c r="AH33" i="10"/>
  <c r="AH34" i="10"/>
  <c r="AH35" i="10"/>
  <c r="AC5" i="10"/>
  <c r="AC6" i="10"/>
  <c r="AC7" i="10"/>
  <c r="AC8" i="10"/>
  <c r="AC9" i="10"/>
  <c r="AC10" i="10"/>
  <c r="AC11" i="10"/>
  <c r="AC12" i="10"/>
  <c r="AC13" i="10"/>
  <c r="AC14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2" i="10"/>
  <c r="AC33" i="10"/>
  <c r="AC34" i="10"/>
  <c r="AC35" i="10"/>
  <c r="X5" i="10"/>
  <c r="D7" i="10" s="1"/>
  <c r="X6" i="10"/>
  <c r="X7" i="10"/>
  <c r="X8" i="10"/>
  <c r="X9" i="10"/>
  <c r="X10" i="10"/>
  <c r="X11" i="10"/>
  <c r="X12" i="10"/>
  <c r="X13" i="10"/>
  <c r="X14" i="10"/>
  <c r="X15" i="10"/>
  <c r="X16" i="10"/>
  <c r="X17" i="10"/>
  <c r="X18" i="10"/>
  <c r="X19" i="10"/>
  <c r="X20" i="10"/>
  <c r="X21" i="10"/>
  <c r="X22" i="10"/>
  <c r="X23" i="10"/>
  <c r="X24" i="10"/>
  <c r="X25" i="10"/>
  <c r="X26" i="10"/>
  <c r="X27" i="10"/>
  <c r="X28" i="10"/>
  <c r="X29" i="10"/>
  <c r="X30" i="10"/>
  <c r="X31" i="10"/>
  <c r="X32" i="10"/>
  <c r="X33" i="10"/>
  <c r="X34" i="10"/>
  <c r="X35" i="10"/>
  <c r="N96" i="10"/>
  <c r="N97" i="10"/>
  <c r="L6" i="9"/>
  <c r="L5" i="9"/>
  <c r="K6" i="9"/>
  <c r="K5" i="9"/>
  <c r="J6" i="9"/>
  <c r="J5" i="9"/>
  <c r="I6" i="9"/>
  <c r="I5" i="9"/>
  <c r="H6" i="9"/>
  <c r="H5" i="9"/>
  <c r="G6" i="9"/>
  <c r="G5" i="9"/>
  <c r="F7" i="9"/>
  <c r="F6" i="9"/>
  <c r="F5" i="9"/>
  <c r="E6" i="9"/>
  <c r="E5" i="9"/>
  <c r="D6" i="9"/>
  <c r="D5" i="9"/>
  <c r="AH5" i="9"/>
  <c r="AH6" i="9"/>
  <c r="AH7" i="9"/>
  <c r="AH8" i="9"/>
  <c r="AH9" i="9"/>
  <c r="AH10" i="9"/>
  <c r="AH11" i="9"/>
  <c r="AH12" i="9"/>
  <c r="AH13" i="9"/>
  <c r="AH14" i="9"/>
  <c r="AH15" i="9"/>
  <c r="AH16" i="9"/>
  <c r="AH17" i="9"/>
  <c r="AH18" i="9"/>
  <c r="AH19" i="9"/>
  <c r="AH20" i="9"/>
  <c r="AH21" i="9"/>
  <c r="AH22" i="9"/>
  <c r="AH23" i="9"/>
  <c r="AH24" i="9"/>
  <c r="AH25" i="9"/>
  <c r="AH26" i="9"/>
  <c r="AH27" i="9"/>
  <c r="AH28" i="9"/>
  <c r="AH29" i="9"/>
  <c r="AH30" i="9"/>
  <c r="AH31" i="9"/>
  <c r="AH32" i="9"/>
  <c r="AH33" i="9"/>
  <c r="AH34" i="9"/>
  <c r="AH35" i="9"/>
  <c r="AC5" i="9"/>
  <c r="E7" i="9" s="1"/>
  <c r="AC6" i="9"/>
  <c r="AC7" i="9"/>
  <c r="AC8" i="9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AC23" i="9"/>
  <c r="AC24" i="9"/>
  <c r="AC25" i="9"/>
  <c r="AC26" i="9"/>
  <c r="AC27" i="9"/>
  <c r="AC28" i="9"/>
  <c r="AC29" i="9"/>
  <c r="AC30" i="9"/>
  <c r="AC31" i="9"/>
  <c r="AC32" i="9"/>
  <c r="AC33" i="9"/>
  <c r="AC34" i="9"/>
  <c r="AC35" i="9"/>
  <c r="X5" i="9"/>
  <c r="X6" i="9"/>
  <c r="X7" i="9"/>
  <c r="X8" i="9"/>
  <c r="X9" i="9"/>
  <c r="X10" i="9"/>
  <c r="X11" i="9"/>
  <c r="X12" i="9"/>
  <c r="X13" i="9"/>
  <c r="X14" i="9"/>
  <c r="X15" i="9"/>
  <c r="X16" i="9"/>
  <c r="X17" i="9"/>
  <c r="X18" i="9"/>
  <c r="X19" i="9"/>
  <c r="X20" i="9"/>
  <c r="X21" i="9"/>
  <c r="X22" i="9"/>
  <c r="X23" i="9"/>
  <c r="X24" i="9"/>
  <c r="X25" i="9"/>
  <c r="X26" i="9"/>
  <c r="X27" i="9"/>
  <c r="X28" i="9"/>
  <c r="X29" i="9"/>
  <c r="X30" i="9"/>
  <c r="X31" i="9"/>
  <c r="X32" i="9"/>
  <c r="X33" i="9"/>
  <c r="X34" i="9"/>
  <c r="X35" i="9"/>
  <c r="N96" i="9"/>
  <c r="N97" i="9"/>
  <c r="J6" i="1"/>
  <c r="J5" i="1"/>
  <c r="G6" i="1"/>
  <c r="G5" i="1"/>
  <c r="U5" i="1"/>
  <c r="N96" i="1"/>
  <c r="N97" i="1"/>
  <c r="F7" i="10" l="1"/>
  <c r="E7" i="10"/>
  <c r="D7" i="9"/>
  <c r="N5" i="9"/>
  <c r="N6" i="3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D6" i="8"/>
  <c r="T95" i="8"/>
  <c r="N96" i="8"/>
  <c r="N97" i="8"/>
  <c r="O96" i="7"/>
  <c r="P96" i="7"/>
  <c r="R96" i="7"/>
  <c r="U96" i="7"/>
  <c r="V96" i="7"/>
  <c r="W96" i="7"/>
  <c r="X96" i="7"/>
  <c r="AA96" i="7"/>
  <c r="AB96" i="7"/>
  <c r="AC96" i="7"/>
  <c r="AD96" i="7"/>
  <c r="AG96" i="7"/>
  <c r="AH96" i="7"/>
  <c r="AI96" i="7"/>
  <c r="AJ96" i="7"/>
  <c r="O97" i="7"/>
  <c r="P97" i="7"/>
  <c r="R97" i="7"/>
  <c r="U97" i="7"/>
  <c r="V97" i="7"/>
  <c r="W97" i="7"/>
  <c r="X97" i="7"/>
  <c r="AA97" i="7"/>
  <c r="AB97" i="7"/>
  <c r="AC97" i="7"/>
  <c r="AD97" i="7"/>
  <c r="AG97" i="7"/>
  <c r="AH97" i="7"/>
  <c r="AI97" i="7"/>
  <c r="AJ97" i="7"/>
  <c r="I6" i="7"/>
  <c r="I5" i="7"/>
  <c r="L5" i="7"/>
  <c r="L6" i="7"/>
  <c r="N96" i="7"/>
  <c r="N97" i="7"/>
  <c r="H6" i="7"/>
  <c r="K6" i="7"/>
  <c r="G5" i="7"/>
  <c r="J5" i="7"/>
  <c r="AK96" i="7" l="1"/>
  <c r="Y96" i="7"/>
  <c r="AK97" i="7"/>
  <c r="Y97" i="7"/>
  <c r="AE96" i="7"/>
  <c r="AE97" i="7"/>
  <c r="N5" i="10"/>
  <c r="N6" i="10" s="1"/>
  <c r="N7" i="10" s="1"/>
  <c r="N8" i="10" s="1"/>
  <c r="N9" i="10" s="1"/>
  <c r="N10" i="10" s="1"/>
  <c r="N11" i="10" s="1"/>
  <c r="N12" i="10" s="1"/>
  <c r="N13" i="10" s="1"/>
  <c r="N14" i="10" s="1"/>
  <c r="N15" i="10" s="1"/>
  <c r="N16" i="10" s="1"/>
  <c r="N17" i="10" s="1"/>
  <c r="N18" i="10" s="1"/>
  <c r="N19" i="10" s="1"/>
  <c r="N20" i="10" s="1"/>
  <c r="N21" i="10" s="1"/>
  <c r="N22" i="10" s="1"/>
  <c r="N23" i="10" s="1"/>
  <c r="N24" i="10" s="1"/>
  <c r="N25" i="10" s="1"/>
  <c r="N26" i="10" s="1"/>
  <c r="N27" i="10" s="1"/>
  <c r="N28" i="10" s="1"/>
  <c r="N29" i="10" s="1"/>
  <c r="N30" i="10" s="1"/>
  <c r="N31" i="10" s="1"/>
  <c r="N32" i="10" s="1"/>
  <c r="N33" i="10" s="1"/>
  <c r="N34" i="10" s="1"/>
  <c r="N35" i="10" s="1"/>
  <c r="N36" i="10" s="1"/>
  <c r="N37" i="10" s="1"/>
  <c r="N38" i="10" s="1"/>
  <c r="N39" i="10" s="1"/>
  <c r="N40" i="10" s="1"/>
  <c r="N41" i="10" s="1"/>
  <c r="N42" i="10" s="1"/>
  <c r="N43" i="10" s="1"/>
  <c r="N44" i="10" s="1"/>
  <c r="N45" i="10" s="1"/>
  <c r="N46" i="10" s="1"/>
  <c r="N47" i="10" s="1"/>
  <c r="N48" i="10" s="1"/>
  <c r="N49" i="10" s="1"/>
  <c r="N50" i="10" s="1"/>
  <c r="N51" i="10" s="1"/>
  <c r="N52" i="10" s="1"/>
  <c r="N53" i="10" s="1"/>
  <c r="N54" i="10" s="1"/>
  <c r="N55" i="10" s="1"/>
  <c r="N56" i="10" s="1"/>
  <c r="N57" i="10" s="1"/>
  <c r="N58" i="10" s="1"/>
  <c r="N59" i="10" s="1"/>
  <c r="N60" i="10" s="1"/>
  <c r="N61" i="10" s="1"/>
  <c r="N62" i="10" s="1"/>
  <c r="N63" i="10" s="1"/>
  <c r="N64" i="10" s="1"/>
  <c r="N65" i="10" s="1"/>
  <c r="N66" i="10" s="1"/>
  <c r="N67" i="10" s="1"/>
  <c r="N68" i="10" s="1"/>
  <c r="N69" i="10" s="1"/>
  <c r="N70" i="10" s="1"/>
  <c r="N71" i="10" s="1"/>
  <c r="N72" i="10" s="1"/>
  <c r="N73" i="10" s="1"/>
  <c r="N74" i="10" s="1"/>
  <c r="N75" i="10" s="1"/>
  <c r="N76" i="10" s="1"/>
  <c r="N77" i="10" s="1"/>
  <c r="N78" i="10" s="1"/>
  <c r="N79" i="10" s="1"/>
  <c r="N80" i="10" s="1"/>
  <c r="N81" i="10" s="1"/>
  <c r="N82" i="10" s="1"/>
  <c r="N83" i="10" s="1"/>
  <c r="N84" i="10" s="1"/>
  <c r="N85" i="10" s="1"/>
  <c r="N86" i="10" s="1"/>
  <c r="N87" i="10" s="1"/>
  <c r="N88" i="10" s="1"/>
  <c r="N89" i="10" s="1"/>
  <c r="N90" i="10" s="1"/>
  <c r="N91" i="10" s="1"/>
  <c r="N92" i="10" s="1"/>
  <c r="N93" i="10" s="1"/>
  <c r="N94" i="10" s="1"/>
  <c r="N95" i="10" s="1"/>
  <c r="N6" i="9"/>
  <c r="N7" i="9" s="1"/>
  <c r="N8" i="9" s="1"/>
  <c r="N9" i="9" s="1"/>
  <c r="N10" i="9" s="1"/>
  <c r="N11" i="9" s="1"/>
  <c r="N12" i="9" s="1"/>
  <c r="N13" i="9" s="1"/>
  <c r="N14" i="9" s="1"/>
  <c r="N15" i="9" s="1"/>
  <c r="N16" i="9" s="1"/>
  <c r="N17" i="9" s="1"/>
  <c r="N18" i="9" s="1"/>
  <c r="N19" i="9" s="1"/>
  <c r="N20" i="9" s="1"/>
  <c r="N21" i="9" s="1"/>
  <c r="N22" i="9" s="1"/>
  <c r="N23" i="9" s="1"/>
  <c r="N24" i="9" s="1"/>
  <c r="N25" i="9" s="1"/>
  <c r="N26" i="9" s="1"/>
  <c r="N27" i="9" s="1"/>
  <c r="N28" i="9" s="1"/>
  <c r="N29" i="9" s="1"/>
  <c r="N30" i="9" s="1"/>
  <c r="N31" i="9" s="1"/>
  <c r="N32" i="9" s="1"/>
  <c r="N33" i="9" s="1"/>
  <c r="N34" i="9" s="1"/>
  <c r="N35" i="9" s="1"/>
  <c r="N36" i="9" s="1"/>
  <c r="N37" i="9" s="1"/>
  <c r="N38" i="9" s="1"/>
  <c r="N39" i="9" s="1"/>
  <c r="N40" i="9" s="1"/>
  <c r="N41" i="9" s="1"/>
  <c r="N42" i="9" s="1"/>
  <c r="N43" i="9" s="1"/>
  <c r="N44" i="9" s="1"/>
  <c r="N45" i="9" s="1"/>
  <c r="N46" i="9" s="1"/>
  <c r="N47" i="9" s="1"/>
  <c r="N48" i="9" s="1"/>
  <c r="N49" i="9" s="1"/>
  <c r="N50" i="9" s="1"/>
  <c r="N51" i="9" s="1"/>
  <c r="N52" i="9" s="1"/>
  <c r="N53" i="9" s="1"/>
  <c r="N54" i="9" s="1"/>
  <c r="N55" i="9" s="1"/>
  <c r="N56" i="9" s="1"/>
  <c r="N57" i="9" s="1"/>
  <c r="N58" i="9" s="1"/>
  <c r="N59" i="9" s="1"/>
  <c r="N60" i="9" s="1"/>
  <c r="N61" i="9" s="1"/>
  <c r="N62" i="9" s="1"/>
  <c r="N63" i="9" s="1"/>
  <c r="N64" i="9" s="1"/>
  <c r="N65" i="9" s="1"/>
  <c r="N66" i="9" s="1"/>
  <c r="N67" i="9" s="1"/>
  <c r="N68" i="9" s="1"/>
  <c r="N69" i="9" s="1"/>
  <c r="N70" i="9" s="1"/>
  <c r="N71" i="9" s="1"/>
  <c r="N72" i="9" s="1"/>
  <c r="N73" i="9" s="1"/>
  <c r="N74" i="9" s="1"/>
  <c r="N75" i="9" s="1"/>
  <c r="N76" i="9" s="1"/>
  <c r="N77" i="9" s="1"/>
  <c r="N78" i="9" s="1"/>
  <c r="N79" i="9" s="1"/>
  <c r="N80" i="9" s="1"/>
  <c r="N81" i="9" s="1"/>
  <c r="N82" i="9" s="1"/>
  <c r="N83" i="9" s="1"/>
  <c r="N84" i="9" s="1"/>
  <c r="N85" i="9" s="1"/>
  <c r="N86" i="9" s="1"/>
  <c r="N87" i="9" s="1"/>
  <c r="N88" i="9" s="1"/>
  <c r="N89" i="9" s="1"/>
  <c r="N90" i="9" s="1"/>
  <c r="N91" i="9" s="1"/>
  <c r="N92" i="9" s="1"/>
  <c r="N93" i="9" s="1"/>
  <c r="N94" i="9" s="1"/>
  <c r="N95" i="9" s="1"/>
  <c r="J6" i="8"/>
  <c r="J5" i="8"/>
  <c r="G6" i="8"/>
  <c r="G5" i="8"/>
  <c r="K5" i="7"/>
  <c r="H5" i="7"/>
  <c r="J6" i="7"/>
  <c r="G6" i="7"/>
  <c r="AH40" i="10"/>
  <c r="AH52" i="10"/>
  <c r="AH80" i="10"/>
  <c r="AG96" i="10"/>
  <c r="AG97" i="10"/>
  <c r="AF96" i="10"/>
  <c r="AH96" i="10" s="1"/>
  <c r="AF97" i="10"/>
  <c r="AH97" i="10" s="1"/>
  <c r="AE96" i="10"/>
  <c r="AE97" i="10"/>
  <c r="AD96" i="10"/>
  <c r="AD97" i="10"/>
  <c r="AC44" i="10"/>
  <c r="AC47" i="10"/>
  <c r="AC48" i="10"/>
  <c r="AC51" i="10"/>
  <c r="AC52" i="10"/>
  <c r="AC60" i="10"/>
  <c r="AC63" i="10"/>
  <c r="AC64" i="10"/>
  <c r="AC67" i="10"/>
  <c r="AC68" i="10"/>
  <c r="AC76" i="10"/>
  <c r="AC79" i="10"/>
  <c r="AC84" i="10"/>
  <c r="AC88" i="10"/>
  <c r="AC92" i="10"/>
  <c r="AB96" i="10"/>
  <c r="AC96" i="10" s="1"/>
  <c r="AB97" i="10"/>
  <c r="Z96" i="10"/>
  <c r="Z97" i="10"/>
  <c r="Y96" i="10"/>
  <c r="Y97" i="10"/>
  <c r="X44" i="10"/>
  <c r="X48" i="10"/>
  <c r="X52" i="10"/>
  <c r="X56" i="10"/>
  <c r="X60" i="10"/>
  <c r="X64" i="10"/>
  <c r="X72" i="10"/>
  <c r="X84" i="10"/>
  <c r="X88" i="10"/>
  <c r="X92" i="10"/>
  <c r="V96" i="10"/>
  <c r="V97" i="10"/>
  <c r="U96" i="10"/>
  <c r="U97" i="10"/>
  <c r="T96" i="10"/>
  <c r="T97" i="10"/>
  <c r="R96" i="10"/>
  <c r="R97" i="10"/>
  <c r="Q96" i="10"/>
  <c r="Q97" i="10"/>
  <c r="P96" i="10"/>
  <c r="P97" i="10"/>
  <c r="O96" i="10"/>
  <c r="O97" i="10"/>
  <c r="AC97" i="10"/>
  <c r="W97" i="10"/>
  <c r="W96" i="10"/>
  <c r="X96" i="10" s="1"/>
  <c r="AH95" i="10"/>
  <c r="AC95" i="10"/>
  <c r="X95" i="10"/>
  <c r="AH93" i="10"/>
  <c r="AC93" i="10"/>
  <c r="X93" i="10"/>
  <c r="AH91" i="10"/>
  <c r="AC91" i="10"/>
  <c r="X91" i="10"/>
  <c r="AH90" i="10"/>
  <c r="AC90" i="10"/>
  <c r="X90" i="10"/>
  <c r="AH89" i="10"/>
  <c r="AC89" i="10"/>
  <c r="X89" i="10"/>
  <c r="AH87" i="10"/>
  <c r="AC87" i="10"/>
  <c r="X87" i="10"/>
  <c r="AH86" i="10"/>
  <c r="AC86" i="10"/>
  <c r="X86" i="10"/>
  <c r="AH85" i="10"/>
  <c r="AC85" i="10"/>
  <c r="X85" i="10"/>
  <c r="AH83" i="10"/>
  <c r="AC83" i="10"/>
  <c r="X83" i="10"/>
  <c r="AH82" i="10"/>
  <c r="AC82" i="10"/>
  <c r="X82" i="10"/>
  <c r="AH81" i="10"/>
  <c r="AC81" i="10"/>
  <c r="X81" i="10"/>
  <c r="AC80" i="10"/>
  <c r="X80" i="10"/>
  <c r="AH79" i="10"/>
  <c r="X79" i="10"/>
  <c r="AH78" i="10"/>
  <c r="AC78" i="10"/>
  <c r="X78" i="10"/>
  <c r="AH77" i="10"/>
  <c r="AC77" i="10"/>
  <c r="X77" i="10"/>
  <c r="X76" i="10"/>
  <c r="AH75" i="10"/>
  <c r="AC75" i="10"/>
  <c r="X75" i="10"/>
  <c r="AH74" i="10"/>
  <c r="AC74" i="10"/>
  <c r="X74" i="10"/>
  <c r="AH73" i="10"/>
  <c r="AC73" i="10"/>
  <c r="X73" i="10"/>
  <c r="AC72" i="10"/>
  <c r="AH71" i="10"/>
  <c r="AC71" i="10"/>
  <c r="X71" i="10"/>
  <c r="AH70" i="10"/>
  <c r="AC70" i="10"/>
  <c r="X70" i="10"/>
  <c r="AC69" i="10"/>
  <c r="X69" i="10"/>
  <c r="AH67" i="10"/>
  <c r="X67" i="10"/>
  <c r="AH66" i="10"/>
  <c r="AC66" i="10"/>
  <c r="X66" i="10"/>
  <c r="AH65" i="10"/>
  <c r="AC65" i="10"/>
  <c r="X65" i="10"/>
  <c r="AH63" i="10"/>
  <c r="X63" i="10"/>
  <c r="AH62" i="10"/>
  <c r="AC62" i="10"/>
  <c r="X62" i="10"/>
  <c r="AH61" i="10"/>
  <c r="AC61" i="10"/>
  <c r="X61" i="10"/>
  <c r="AH59" i="10"/>
  <c r="AC59" i="10"/>
  <c r="X59" i="10"/>
  <c r="AH58" i="10"/>
  <c r="AC58" i="10"/>
  <c r="X58" i="10"/>
  <c r="AH57" i="10"/>
  <c r="AC57" i="10"/>
  <c r="X57" i="10"/>
  <c r="AC56" i="10"/>
  <c r="AH55" i="10"/>
  <c r="AC55" i="10"/>
  <c r="X55" i="10"/>
  <c r="AH54" i="10"/>
  <c r="AC54" i="10"/>
  <c r="X54" i="10"/>
  <c r="AH53" i="10"/>
  <c r="AC53" i="10"/>
  <c r="X53" i="10"/>
  <c r="AH51" i="10"/>
  <c r="X51" i="10"/>
  <c r="AH50" i="10"/>
  <c r="AC50" i="10"/>
  <c r="X50" i="10"/>
  <c r="AH49" i="10"/>
  <c r="AC49" i="10"/>
  <c r="X49" i="10"/>
  <c r="AH47" i="10"/>
  <c r="X47" i="10"/>
  <c r="AH46" i="10"/>
  <c r="AC46" i="10"/>
  <c r="X46" i="10"/>
  <c r="AH45" i="10"/>
  <c r="AC45" i="10"/>
  <c r="X45" i="10"/>
  <c r="AH43" i="10"/>
  <c r="AC43" i="10"/>
  <c r="X43" i="10"/>
  <c r="AH42" i="10"/>
  <c r="AC42" i="10"/>
  <c r="X42" i="10"/>
  <c r="AH41" i="10"/>
  <c r="AC41" i="10"/>
  <c r="X41" i="10"/>
  <c r="AC40" i="10"/>
  <c r="AH39" i="10"/>
  <c r="AC39" i="10"/>
  <c r="X39" i="10"/>
  <c r="AH38" i="10"/>
  <c r="AC38" i="10"/>
  <c r="X38" i="10"/>
  <c r="AH37" i="10"/>
  <c r="AC37" i="10"/>
  <c r="X37" i="10"/>
  <c r="AH36" i="10"/>
  <c r="AC36" i="10"/>
  <c r="X36" i="10"/>
  <c r="AG96" i="9"/>
  <c r="AG97" i="9"/>
  <c r="AF96" i="9"/>
  <c r="AF97" i="9"/>
  <c r="AE96" i="9"/>
  <c r="AE97" i="9"/>
  <c r="AD96" i="9"/>
  <c r="AD97" i="9"/>
  <c r="AB96" i="9"/>
  <c r="AB97" i="9"/>
  <c r="Z96" i="9"/>
  <c r="Z97" i="9"/>
  <c r="Y96" i="9"/>
  <c r="Y97" i="9"/>
  <c r="W96" i="9"/>
  <c r="W97" i="9"/>
  <c r="V96" i="9"/>
  <c r="V97" i="9"/>
  <c r="U96" i="9"/>
  <c r="U97" i="9"/>
  <c r="T96" i="9"/>
  <c r="T97" i="9"/>
  <c r="R96" i="9"/>
  <c r="R97" i="9"/>
  <c r="Q96" i="9"/>
  <c r="Q97" i="9"/>
  <c r="P96" i="9"/>
  <c r="P97" i="9"/>
  <c r="O96" i="9"/>
  <c r="O97" i="9"/>
  <c r="H7" i="10" l="1"/>
  <c r="X97" i="10"/>
  <c r="K7" i="10"/>
  <c r="AH92" i="10"/>
  <c r="AH88" i="10"/>
  <c r="AH84" i="10"/>
  <c r="AH76" i="10"/>
  <c r="AH72" i="10"/>
  <c r="AH68" i="10"/>
  <c r="AH64" i="10"/>
  <c r="AH60" i="10"/>
  <c r="AH56" i="10"/>
  <c r="AH48" i="10"/>
  <c r="I7" i="10" s="1"/>
  <c r="AH44" i="10"/>
  <c r="X40" i="10"/>
  <c r="G7" i="10" s="1"/>
  <c r="X68" i="10"/>
  <c r="J7" i="10" s="1"/>
  <c r="AH69" i="10"/>
  <c r="L7" i="10" l="1"/>
  <c r="AH97" i="9"/>
  <c r="AC97" i="9"/>
  <c r="X97" i="9"/>
  <c r="AH96" i="9"/>
  <c r="AC96" i="9"/>
  <c r="X96" i="9"/>
  <c r="AH95" i="9"/>
  <c r="AC95" i="9"/>
  <c r="X95" i="9"/>
  <c r="AH93" i="9"/>
  <c r="AC93" i="9"/>
  <c r="X93" i="9"/>
  <c r="AH92" i="9"/>
  <c r="AC92" i="9"/>
  <c r="X92" i="9"/>
  <c r="AH91" i="9"/>
  <c r="AC91" i="9"/>
  <c r="X91" i="9"/>
  <c r="AH90" i="9"/>
  <c r="AC90" i="9"/>
  <c r="X90" i="9"/>
  <c r="AH89" i="9"/>
  <c r="AC89" i="9"/>
  <c r="X89" i="9"/>
  <c r="AH88" i="9"/>
  <c r="AC88" i="9"/>
  <c r="X88" i="9"/>
  <c r="AH87" i="9"/>
  <c r="AC87" i="9"/>
  <c r="X87" i="9"/>
  <c r="AH86" i="9"/>
  <c r="AC86" i="9"/>
  <c r="X86" i="9"/>
  <c r="AH85" i="9"/>
  <c r="AC85" i="9"/>
  <c r="X85" i="9"/>
  <c r="AH84" i="9"/>
  <c r="AC84" i="9"/>
  <c r="X84" i="9"/>
  <c r="AH83" i="9"/>
  <c r="AC83" i="9"/>
  <c r="X83" i="9"/>
  <c r="AH82" i="9"/>
  <c r="AC82" i="9"/>
  <c r="X82" i="9"/>
  <c r="AH81" i="9"/>
  <c r="AC81" i="9"/>
  <c r="X81" i="9"/>
  <c r="AH80" i="9"/>
  <c r="AC80" i="9"/>
  <c r="X80" i="9"/>
  <c r="AH79" i="9"/>
  <c r="AC79" i="9"/>
  <c r="X79" i="9"/>
  <c r="AH78" i="9"/>
  <c r="AC78" i="9"/>
  <c r="X78" i="9"/>
  <c r="AH77" i="9"/>
  <c r="AC77" i="9"/>
  <c r="X77" i="9"/>
  <c r="AH76" i="9"/>
  <c r="AC76" i="9"/>
  <c r="X76" i="9"/>
  <c r="AH75" i="9"/>
  <c r="AC75" i="9"/>
  <c r="X75" i="9"/>
  <c r="AH74" i="9"/>
  <c r="AC74" i="9"/>
  <c r="X74" i="9"/>
  <c r="AH73" i="9"/>
  <c r="AC73" i="9"/>
  <c r="X73" i="9"/>
  <c r="AH72" i="9"/>
  <c r="AC72" i="9"/>
  <c r="X72" i="9"/>
  <c r="AH71" i="9"/>
  <c r="AC71" i="9"/>
  <c r="X71" i="9"/>
  <c r="AH70" i="9"/>
  <c r="AC70" i="9"/>
  <c r="X70" i="9"/>
  <c r="AH69" i="9"/>
  <c r="AC69" i="9"/>
  <c r="X69" i="9"/>
  <c r="AH68" i="9"/>
  <c r="AC68" i="9"/>
  <c r="X68" i="9"/>
  <c r="AH67" i="9"/>
  <c r="AC67" i="9"/>
  <c r="X67" i="9"/>
  <c r="AH66" i="9"/>
  <c r="AC66" i="9"/>
  <c r="X66" i="9"/>
  <c r="AH65" i="9"/>
  <c r="AC65" i="9"/>
  <c r="X65" i="9"/>
  <c r="AH64" i="9"/>
  <c r="AC64" i="9"/>
  <c r="X64" i="9"/>
  <c r="AH63" i="9"/>
  <c r="AC63" i="9"/>
  <c r="X63" i="9"/>
  <c r="AH62" i="9"/>
  <c r="AC62" i="9"/>
  <c r="X62" i="9"/>
  <c r="AH61" i="9"/>
  <c r="AC61" i="9"/>
  <c r="X61" i="9"/>
  <c r="AH60" i="9"/>
  <c r="AC60" i="9"/>
  <c r="X60" i="9"/>
  <c r="AH59" i="9"/>
  <c r="AC59" i="9"/>
  <c r="X59" i="9"/>
  <c r="AH58" i="9"/>
  <c r="AC58" i="9"/>
  <c r="X58" i="9"/>
  <c r="AH57" i="9"/>
  <c r="AC57" i="9"/>
  <c r="X57" i="9"/>
  <c r="AH56" i="9"/>
  <c r="AC56" i="9"/>
  <c r="X56" i="9"/>
  <c r="AH55" i="9"/>
  <c r="AC55" i="9"/>
  <c r="X55" i="9"/>
  <c r="AH54" i="9"/>
  <c r="AC54" i="9"/>
  <c r="X54" i="9"/>
  <c r="AH53" i="9"/>
  <c r="AC53" i="9"/>
  <c r="X53" i="9"/>
  <c r="AH52" i="9"/>
  <c r="AC52" i="9"/>
  <c r="X52" i="9"/>
  <c r="AH51" i="9"/>
  <c r="AC51" i="9"/>
  <c r="X51" i="9"/>
  <c r="AH50" i="9"/>
  <c r="AC50" i="9"/>
  <c r="X50" i="9"/>
  <c r="AH49" i="9"/>
  <c r="AC49" i="9"/>
  <c r="X49" i="9"/>
  <c r="AH48" i="9"/>
  <c r="AC48" i="9"/>
  <c r="X48" i="9"/>
  <c r="AH47" i="9"/>
  <c r="AC47" i="9"/>
  <c r="X47" i="9"/>
  <c r="AH46" i="9"/>
  <c r="AC46" i="9"/>
  <c r="X46" i="9"/>
  <c r="AH45" i="9"/>
  <c r="AC45" i="9"/>
  <c r="X45" i="9"/>
  <c r="AH44" i="9"/>
  <c r="AC44" i="9"/>
  <c r="X44" i="9"/>
  <c r="AH43" i="9"/>
  <c r="AC43" i="9"/>
  <c r="X43" i="9"/>
  <c r="AH42" i="9"/>
  <c r="AC42" i="9"/>
  <c r="X42" i="9"/>
  <c r="AH41" i="9"/>
  <c r="AC41" i="9"/>
  <c r="X41" i="9"/>
  <c r="AH40" i="9"/>
  <c r="AC40" i="9"/>
  <c r="X40" i="9"/>
  <c r="AH39" i="9"/>
  <c r="AC39" i="9"/>
  <c r="X39" i="9"/>
  <c r="AH38" i="9"/>
  <c r="AC38" i="9"/>
  <c r="X38" i="9"/>
  <c r="AH37" i="9"/>
  <c r="AC37" i="9"/>
  <c r="X37" i="9"/>
  <c r="AH36" i="9"/>
  <c r="AC36" i="9"/>
  <c r="J7" i="9" l="1"/>
  <c r="H7" i="9"/>
  <c r="K7" i="9"/>
  <c r="I7" i="9"/>
  <c r="L7" i="9"/>
  <c r="X36" i="9"/>
  <c r="G7" i="9" s="1"/>
  <c r="D5" i="8"/>
  <c r="W96" i="8"/>
  <c r="W97" i="8"/>
  <c r="V96" i="8"/>
  <c r="V97" i="8"/>
  <c r="U96" i="8"/>
  <c r="U97" i="8"/>
  <c r="T96" i="8"/>
  <c r="T97" i="8"/>
  <c r="S96" i="8"/>
  <c r="S97" i="8"/>
  <c r="R96" i="8"/>
  <c r="R97" i="8"/>
  <c r="Q96" i="8"/>
  <c r="Q97" i="8"/>
  <c r="P96" i="8"/>
  <c r="P97" i="8"/>
  <c r="O96" i="8"/>
  <c r="O97" i="8"/>
  <c r="D6" i="1"/>
  <c r="D5" i="1"/>
  <c r="X97" i="1"/>
  <c r="X96" i="1"/>
  <c r="X95" i="1"/>
  <c r="J7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G7" i="1" l="1"/>
  <c r="D7" i="1"/>
  <c r="E6" i="3"/>
  <c r="E5" i="3"/>
  <c r="AG96" i="3"/>
  <c r="AG97" i="3"/>
  <c r="AE96" i="3"/>
  <c r="AE97" i="3"/>
  <c r="AD96" i="3"/>
  <c r="AD97" i="3"/>
  <c r="AB96" i="3"/>
  <c r="AB97" i="3"/>
  <c r="Z96" i="3"/>
  <c r="Z97" i="3"/>
  <c r="Y96" i="3"/>
  <c r="Y97" i="3"/>
  <c r="W96" i="3"/>
  <c r="W97" i="3"/>
  <c r="V96" i="3"/>
  <c r="V97" i="3"/>
  <c r="U96" i="3"/>
  <c r="U97" i="3"/>
  <c r="T96" i="3"/>
  <c r="T97" i="3"/>
  <c r="R96" i="3"/>
  <c r="R97" i="3"/>
  <c r="Q96" i="3"/>
  <c r="Q97" i="3"/>
  <c r="P96" i="3"/>
  <c r="P97" i="3"/>
  <c r="O96" i="3"/>
  <c r="O97" i="3"/>
  <c r="AH97" i="3" l="1"/>
  <c r="AC97" i="3"/>
  <c r="X97" i="3"/>
  <c r="AH96" i="3"/>
  <c r="AC96" i="3"/>
  <c r="AH95" i="3"/>
  <c r="AC95" i="3"/>
  <c r="X95" i="3"/>
  <c r="AH93" i="3"/>
  <c r="AC93" i="3"/>
  <c r="AH92" i="3"/>
  <c r="AC92" i="3"/>
  <c r="X92" i="3"/>
  <c r="AH91" i="3"/>
  <c r="AC91" i="3"/>
  <c r="X91" i="3"/>
  <c r="AH90" i="3"/>
  <c r="AC90" i="3"/>
  <c r="X90" i="3"/>
  <c r="AH89" i="3"/>
  <c r="AC89" i="3"/>
  <c r="X89" i="3"/>
  <c r="AH88" i="3"/>
  <c r="AC88" i="3"/>
  <c r="X88" i="3"/>
  <c r="AH87" i="3"/>
  <c r="AC87" i="3"/>
  <c r="X87" i="3"/>
  <c r="AH86" i="3"/>
  <c r="AC86" i="3"/>
  <c r="X86" i="3"/>
  <c r="AH85" i="3"/>
  <c r="AC85" i="3"/>
  <c r="X85" i="3"/>
  <c r="AH84" i="3"/>
  <c r="AC84" i="3"/>
  <c r="X84" i="3"/>
  <c r="AH83" i="3"/>
  <c r="AC83" i="3"/>
  <c r="X83" i="3"/>
  <c r="AH82" i="3"/>
  <c r="AC82" i="3"/>
  <c r="X82" i="3"/>
  <c r="AH81" i="3"/>
  <c r="AC81" i="3"/>
  <c r="X81" i="3"/>
  <c r="AH80" i="3"/>
  <c r="AC80" i="3"/>
  <c r="X80" i="3"/>
  <c r="AH79" i="3"/>
  <c r="AC79" i="3"/>
  <c r="X79" i="3"/>
  <c r="AH78" i="3"/>
  <c r="AC78" i="3"/>
  <c r="X78" i="3"/>
  <c r="AH77" i="3"/>
  <c r="AC77" i="3"/>
  <c r="X77" i="3"/>
  <c r="AH76" i="3"/>
  <c r="AC76" i="3"/>
  <c r="X76" i="3"/>
  <c r="AH75" i="3"/>
  <c r="AC75" i="3"/>
  <c r="X75" i="3"/>
  <c r="AH74" i="3"/>
  <c r="AC74" i="3"/>
  <c r="X74" i="3"/>
  <c r="AH73" i="3"/>
  <c r="AC73" i="3"/>
  <c r="X73" i="3"/>
  <c r="AH72" i="3"/>
  <c r="AC72" i="3"/>
  <c r="X72" i="3"/>
  <c r="AH71" i="3"/>
  <c r="AC71" i="3"/>
  <c r="X71" i="3"/>
  <c r="AH70" i="3"/>
  <c r="AC70" i="3"/>
  <c r="X70" i="3"/>
  <c r="AH69" i="3"/>
  <c r="AC69" i="3"/>
  <c r="X69" i="3"/>
  <c r="AH68" i="3"/>
  <c r="AC68" i="3"/>
  <c r="X68" i="3"/>
  <c r="AH67" i="3"/>
  <c r="AC67" i="3"/>
  <c r="X67" i="3"/>
  <c r="AH66" i="3"/>
  <c r="AC66" i="3"/>
  <c r="X66" i="3"/>
  <c r="AH65" i="3"/>
  <c r="AC65" i="3"/>
  <c r="X65" i="3"/>
  <c r="AH64" i="3"/>
  <c r="AC64" i="3"/>
  <c r="K7" i="3" s="1"/>
  <c r="X64" i="3"/>
  <c r="AH63" i="3"/>
  <c r="AC63" i="3"/>
  <c r="X63" i="3"/>
  <c r="AH62" i="3"/>
  <c r="AC62" i="3"/>
  <c r="X62" i="3"/>
  <c r="AH61" i="3"/>
  <c r="AC61" i="3"/>
  <c r="X61" i="3"/>
  <c r="AH60" i="3"/>
  <c r="AC60" i="3"/>
  <c r="X60" i="3"/>
  <c r="AH59" i="3"/>
  <c r="AC59" i="3"/>
  <c r="X59" i="3"/>
  <c r="AH58" i="3"/>
  <c r="AC58" i="3"/>
  <c r="X58" i="3"/>
  <c r="AH57" i="3"/>
  <c r="AC57" i="3"/>
  <c r="X57" i="3"/>
  <c r="AH56" i="3"/>
  <c r="AC56" i="3"/>
  <c r="X56" i="3"/>
  <c r="AH55" i="3"/>
  <c r="AC55" i="3"/>
  <c r="X55" i="3"/>
  <c r="AH54" i="3"/>
  <c r="AC54" i="3"/>
  <c r="X54" i="3"/>
  <c r="AH53" i="3"/>
  <c r="AC53" i="3"/>
  <c r="X53" i="3"/>
  <c r="AH52" i="3"/>
  <c r="AC52" i="3"/>
  <c r="X52" i="3"/>
  <c r="AH51" i="3"/>
  <c r="AC51" i="3"/>
  <c r="X51" i="3"/>
  <c r="AH50" i="3"/>
  <c r="AC50" i="3"/>
  <c r="X50" i="3"/>
  <c r="AH49" i="3"/>
  <c r="AC49" i="3"/>
  <c r="X49" i="3"/>
  <c r="AH48" i="3"/>
  <c r="AC48" i="3"/>
  <c r="X48" i="3"/>
  <c r="AH47" i="3"/>
  <c r="AC47" i="3"/>
  <c r="X47" i="3"/>
  <c r="AH46" i="3"/>
  <c r="AC46" i="3"/>
  <c r="X46" i="3"/>
  <c r="AH45" i="3"/>
  <c r="AC45" i="3"/>
  <c r="X45" i="3"/>
  <c r="AH44" i="3"/>
  <c r="AC44" i="3"/>
  <c r="X44" i="3"/>
  <c r="AH43" i="3"/>
  <c r="AC43" i="3"/>
  <c r="X43" i="3"/>
  <c r="AH42" i="3"/>
  <c r="AC42" i="3"/>
  <c r="X42" i="3"/>
  <c r="AH41" i="3"/>
  <c r="AC41" i="3"/>
  <c r="X41" i="3"/>
  <c r="AH40" i="3"/>
  <c r="AC40" i="3"/>
  <c r="X40" i="3"/>
  <c r="AH39" i="3"/>
  <c r="AC39" i="3"/>
  <c r="X39" i="3"/>
  <c r="AH38" i="3"/>
  <c r="AC38" i="3"/>
  <c r="X38" i="3"/>
  <c r="AH37" i="3"/>
  <c r="AC37" i="3"/>
  <c r="X37" i="3"/>
  <c r="AH36" i="3"/>
  <c r="AC36" i="3"/>
  <c r="H7" i="3" s="1"/>
  <c r="X36" i="3"/>
  <c r="AH35" i="3"/>
  <c r="AC35" i="3"/>
  <c r="X35" i="3"/>
  <c r="AH34" i="3"/>
  <c r="AC34" i="3"/>
  <c r="X34" i="3"/>
  <c r="AH33" i="3"/>
  <c r="AC33" i="3"/>
  <c r="X33" i="3"/>
  <c r="AH32" i="3"/>
  <c r="AC32" i="3"/>
  <c r="X32" i="3"/>
  <c r="AH31" i="3"/>
  <c r="AC31" i="3"/>
  <c r="X31" i="3"/>
  <c r="AH30" i="3"/>
  <c r="AC30" i="3"/>
  <c r="X30" i="3"/>
  <c r="AH29" i="3"/>
  <c r="AC29" i="3"/>
  <c r="X29" i="3"/>
  <c r="AH28" i="3"/>
  <c r="AC28" i="3"/>
  <c r="X28" i="3"/>
  <c r="AH27" i="3"/>
  <c r="AC27" i="3"/>
  <c r="X27" i="3"/>
  <c r="AH26" i="3"/>
  <c r="AC26" i="3"/>
  <c r="X26" i="3"/>
  <c r="AH25" i="3"/>
  <c r="AC25" i="3"/>
  <c r="X25" i="3"/>
  <c r="AH24" i="3"/>
  <c r="AC24" i="3"/>
  <c r="X24" i="3"/>
  <c r="AH23" i="3"/>
  <c r="AC23" i="3"/>
  <c r="X23" i="3"/>
  <c r="AH22" i="3"/>
  <c r="AC22" i="3"/>
  <c r="X22" i="3"/>
  <c r="AH21" i="3"/>
  <c r="AC21" i="3"/>
  <c r="X21" i="3"/>
  <c r="AH20" i="3"/>
  <c r="AC20" i="3"/>
  <c r="X20" i="3"/>
  <c r="AH19" i="3"/>
  <c r="AC19" i="3"/>
  <c r="X19" i="3"/>
  <c r="AH18" i="3"/>
  <c r="AC18" i="3"/>
  <c r="X18" i="3"/>
  <c r="AH17" i="3"/>
  <c r="AC17" i="3"/>
  <c r="X17" i="3"/>
  <c r="AH16" i="3"/>
  <c r="AC16" i="3"/>
  <c r="X16" i="3"/>
  <c r="AH15" i="3"/>
  <c r="AC15" i="3"/>
  <c r="X15" i="3"/>
  <c r="AH14" i="3"/>
  <c r="AC14" i="3"/>
  <c r="X14" i="3"/>
  <c r="AH13" i="3"/>
  <c r="AC13" i="3"/>
  <c r="X13" i="3"/>
  <c r="AH12" i="3"/>
  <c r="AC12" i="3"/>
  <c r="X12" i="3"/>
  <c r="AH11" i="3"/>
  <c r="AC11" i="3"/>
  <c r="X11" i="3"/>
  <c r="AH10" i="3"/>
  <c r="AC10" i="3"/>
  <c r="X10" i="3"/>
  <c r="AH9" i="3"/>
  <c r="AC9" i="3"/>
  <c r="X9" i="3"/>
  <c r="AH8" i="3"/>
  <c r="AC8" i="3"/>
  <c r="X8" i="3"/>
  <c r="AH7" i="3"/>
  <c r="AC7" i="3"/>
  <c r="X7" i="3"/>
  <c r="AH6" i="3"/>
  <c r="AC6" i="3"/>
  <c r="X6" i="3"/>
  <c r="D5" i="3"/>
  <c r="X97" i="8"/>
  <c r="X96" i="8"/>
  <c r="X95" i="8"/>
  <c r="X93" i="8"/>
  <c r="X91" i="8"/>
  <c r="X88" i="8"/>
  <c r="X87" i="8"/>
  <c r="X86" i="8"/>
  <c r="X85" i="8"/>
  <c r="X83" i="8"/>
  <c r="X80" i="8"/>
  <c r="X79" i="8"/>
  <c r="X78" i="8"/>
  <c r="X77" i="8"/>
  <c r="X75" i="8"/>
  <c r="X72" i="8"/>
  <c r="X71" i="8"/>
  <c r="X70" i="8"/>
  <c r="X69" i="8"/>
  <c r="X67" i="8"/>
  <c r="X64" i="8"/>
  <c r="X63" i="8"/>
  <c r="X62" i="8"/>
  <c r="X61" i="8"/>
  <c r="X56" i="8"/>
  <c r="X55" i="8"/>
  <c r="X54" i="8"/>
  <c r="X53" i="8"/>
  <c r="X51" i="8"/>
  <c r="X48" i="8"/>
  <c r="X47" i="8"/>
  <c r="X46" i="8"/>
  <c r="X45" i="8"/>
  <c r="X40" i="8"/>
  <c r="X39" i="8"/>
  <c r="X38" i="8"/>
  <c r="X35" i="8"/>
  <c r="X32" i="8"/>
  <c r="X31" i="8"/>
  <c r="X30" i="8"/>
  <c r="X29" i="8"/>
  <c r="X27" i="8"/>
  <c r="X24" i="8"/>
  <c r="X23" i="8"/>
  <c r="X22" i="8"/>
  <c r="X21" i="8"/>
  <c r="X19" i="8"/>
  <c r="X16" i="8"/>
  <c r="X15" i="8"/>
  <c r="X14" i="8"/>
  <c r="X13" i="8"/>
  <c r="X11" i="8"/>
  <c r="X8" i="8"/>
  <c r="X7" i="8"/>
  <c r="X6" i="8"/>
  <c r="AE34" i="7"/>
  <c r="AE33" i="7"/>
  <c r="Y33" i="7"/>
  <c r="Y32" i="7"/>
  <c r="AE30" i="7"/>
  <c r="AE29" i="7"/>
  <c r="Y29" i="7"/>
  <c r="AE28" i="7"/>
  <c r="AE26" i="7"/>
  <c r="Y26" i="7"/>
  <c r="Y25" i="7"/>
  <c r="AE24" i="7"/>
  <c r="Y24" i="7"/>
  <c r="AE23" i="7"/>
  <c r="Y23" i="7"/>
  <c r="AE22" i="7"/>
  <c r="Y22" i="7"/>
  <c r="AE21" i="7"/>
  <c r="Y21" i="7"/>
  <c r="AE20" i="7"/>
  <c r="Y20" i="7"/>
  <c r="AE19" i="7"/>
  <c r="Y19" i="7"/>
  <c r="AE18" i="7"/>
  <c r="Y18" i="7"/>
  <c r="AE17" i="7"/>
  <c r="Y17" i="7"/>
  <c r="Y16" i="7"/>
  <c r="AE15" i="7"/>
  <c r="Y15" i="7"/>
  <c r="AE14" i="7"/>
  <c r="AE13" i="7"/>
  <c r="Y13" i="7"/>
  <c r="AE12" i="7"/>
  <c r="AE10" i="7"/>
  <c r="Y10" i="7"/>
  <c r="Y9" i="7"/>
  <c r="Y8" i="7"/>
  <c r="AE7" i="7"/>
  <c r="Y7" i="7"/>
  <c r="AE6" i="7"/>
  <c r="F5" i="7"/>
  <c r="E6" i="7"/>
  <c r="G7" i="3" l="1"/>
  <c r="AE8" i="7"/>
  <c r="Y12" i="7"/>
  <c r="Y14" i="7"/>
  <c r="AE25" i="7"/>
  <c r="Y27" i="7"/>
  <c r="AE27" i="7"/>
  <c r="Y31" i="7"/>
  <c r="AE31" i="7"/>
  <c r="Y34" i="7"/>
  <c r="X43" i="8"/>
  <c r="X37" i="8"/>
  <c r="D6" i="7"/>
  <c r="E5" i="7"/>
  <c r="F6" i="7"/>
  <c r="Y6" i="7"/>
  <c r="AE9" i="7"/>
  <c r="Y11" i="7"/>
  <c r="AE11" i="7"/>
  <c r="AE16" i="7"/>
  <c r="Y28" i="7"/>
  <c r="Y30" i="7"/>
  <c r="AE32" i="7"/>
  <c r="D5" i="7"/>
  <c r="X59" i="8"/>
  <c r="L7" i="7"/>
  <c r="X17" i="8"/>
  <c r="X20" i="8"/>
  <c r="X26" i="8"/>
  <c r="X33" i="8"/>
  <c r="X36" i="8"/>
  <c r="X42" i="8"/>
  <c r="X49" i="8"/>
  <c r="X52" i="8"/>
  <c r="X58" i="8"/>
  <c r="X65" i="8"/>
  <c r="J7" i="8" s="1"/>
  <c r="X68" i="8"/>
  <c r="X74" i="8"/>
  <c r="X81" i="8"/>
  <c r="X84" i="8"/>
  <c r="X90" i="8"/>
  <c r="J7" i="7"/>
  <c r="X10" i="8"/>
  <c r="X12" i="8"/>
  <c r="X18" i="8"/>
  <c r="X25" i="8"/>
  <c r="X28" i="8"/>
  <c r="X34" i="8"/>
  <c r="X41" i="8"/>
  <c r="X44" i="8"/>
  <c r="X50" i="8"/>
  <c r="X57" i="8"/>
  <c r="X60" i="8"/>
  <c r="X66" i="8"/>
  <c r="X73" i="8"/>
  <c r="X76" i="8"/>
  <c r="X82" i="8"/>
  <c r="X89" i="8"/>
  <c r="X92" i="8"/>
  <c r="X96" i="3"/>
  <c r="D6" i="3"/>
  <c r="X93" i="3"/>
  <c r="J7" i="3" s="1"/>
  <c r="X9" i="8"/>
  <c r="G7" i="8" l="1"/>
  <c r="H7" i="7"/>
  <c r="I7" i="7"/>
  <c r="K7" i="7"/>
  <c r="G7" i="7"/>
  <c r="AE5" i="7"/>
  <c r="E7" i="7" s="1"/>
  <c r="Y5" i="7"/>
  <c r="D7" i="7" s="1"/>
  <c r="X5" i="8" l="1"/>
  <c r="D7" i="8" s="1"/>
  <c r="AK5" i="7"/>
  <c r="F7" i="7" s="1"/>
  <c r="AC5" i="3"/>
  <c r="E7" i="3" s="1"/>
  <c r="AH5" i="3"/>
  <c r="X5" i="3"/>
  <c r="D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tc={B9819482-A6AA-4731-AA1F-2CD7B113FAC1}</author>
    <author>tc={5F9756FA-D79A-4E01-AA72-C79825930994}</author>
  </authors>
  <commentList>
    <comment ref="E7" authorId="0" shapeId="0" xr:uid="{B9819482-A6AA-4731-AA1F-2CD7B113FAC1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Reference: S5N_22_37A</t>
      </text>
    </comment>
    <comment ref="H7" authorId="1" shapeId="0" xr:uid="{5F9756FA-D79A-4E01-AA72-C79825930994}">
      <text>
        <t>[Threaded comment]
Your version of Excel allows you to read this threaded comment; however, any edits to it will get removed if the file is opened in a newer version of Excel. Learn more: https://go.microsoft.com/fwlink/?linkid=870924
Comment:
    Part A Reference: S5N_22_52A</t>
      </text>
    </comment>
  </commentList>
</comments>
</file>

<file path=xl/sharedStrings.xml><?xml version="1.0" encoding="utf-8"?>
<sst xmlns="http://schemas.openxmlformats.org/spreadsheetml/2006/main" count="291" uniqueCount="50">
  <si>
    <t>Reference conditions</t>
  </si>
  <si>
    <t>All concentrations in this spreadsheet are reported in dry air at a temperature of 273K, at a pressure of 101.3 kPa and with an oxygen content of 3% dry</t>
  </si>
  <si>
    <t>Uncertainty</t>
  </si>
  <si>
    <t>Concentrations in this spreadsheet are reported after having subtracted the value of the 95% confidence interval (see Section 3.6.7 of the permit):</t>
  </si>
  <si>
    <t>95% confidence interval for nitrogen oxides is taken to be 20%</t>
  </si>
  <si>
    <t>95% confidence interval for sulphur dioxide is taken to be 20%</t>
  </si>
  <si>
    <t>95% confidence interval for dust is taken to be 30%</t>
  </si>
  <si>
    <t>95% confidence interval for carbon monoxide is taken to be 10%</t>
  </si>
  <si>
    <t>Normal operating conditions</t>
  </si>
  <si>
    <t>The document "Power Plant Boiler Abnormal Conditions" sets out the criteria for excluding emissions monitoring data from permitting or other reporting obligations:</t>
  </si>
  <si>
    <t>Parameter</t>
  </si>
  <si>
    <t>Plant</t>
  </si>
  <si>
    <t>Level representing abnormal conditions</t>
  </si>
  <si>
    <t>Boiler oxygen</t>
  </si>
  <si>
    <t>All boilers</t>
  </si>
  <si>
    <t>&gt;17% oxygen</t>
  </si>
  <si>
    <t>Fuel input</t>
  </si>
  <si>
    <t>A51, A52A, A52B, A53 and A62</t>
  </si>
  <si>
    <t>&lt;50% BFG by thermal input</t>
  </si>
  <si>
    <t>A50 (Service Boilers)</t>
  </si>
  <si>
    <t>&lt;35% BFG by thermal input</t>
  </si>
  <si>
    <t>Concentrations in mg/m³ at reference conditions after subtracting uncertainty</t>
  </si>
  <si>
    <t>Daily means, excluding hours outside normal operating conditions</t>
  </si>
  <si>
    <t>Date</t>
  </si>
  <si>
    <t>Fuel mix</t>
  </si>
  <si>
    <r>
      <t>Particulate Matter concentration (mg/m³)</t>
    </r>
    <r>
      <rPr>
        <i/>
        <sz val="10"/>
        <rFont val="Arial"/>
        <family val="2"/>
      </rPr>
      <t xml:space="preserve"> after subtracting uncertainty</t>
    </r>
  </si>
  <si>
    <r>
      <t>Sulphur dioxide concentration (mg/m³)</t>
    </r>
    <r>
      <rPr>
        <i/>
        <sz val="10"/>
        <rFont val="Arial"/>
        <family val="2"/>
      </rPr>
      <t xml:space="preserve"> after subtracting uncertainty</t>
    </r>
  </si>
  <si>
    <r>
      <t>Oxides of nitrogen concentration (mg/m³)</t>
    </r>
    <r>
      <rPr>
        <i/>
        <sz val="10"/>
        <rFont val="Arial"/>
        <family val="2"/>
      </rPr>
      <t xml:space="preserve"> after subtracting uncertainty</t>
    </r>
  </si>
  <si>
    <t>PM</t>
  </si>
  <si>
    <r>
      <t>SO</t>
    </r>
    <r>
      <rPr>
        <vertAlign val="subscript"/>
        <sz val="10"/>
        <rFont val="Arial"/>
        <family val="2"/>
      </rPr>
      <t>2</t>
    </r>
  </si>
  <si>
    <r>
      <t>NO</t>
    </r>
    <r>
      <rPr>
        <vertAlign val="subscript"/>
        <sz val="10"/>
        <rFont val="Arial"/>
        <family val="2"/>
      </rPr>
      <t>x</t>
    </r>
  </si>
  <si>
    <t>% BFG</t>
  </si>
  <si>
    <t>% COG</t>
  </si>
  <si>
    <t>% BOSg</t>
  </si>
  <si>
    <t>% NG</t>
  </si>
  <si>
    <t>% HFO</t>
  </si>
  <si>
    <t>No.valid hours</t>
  </si>
  <si>
    <t>No.hours OTNOC</t>
  </si>
  <si>
    <t>Measured</t>
  </si>
  <si>
    <t>Limit</t>
  </si>
  <si>
    <t>Breach?</t>
  </si>
  <si>
    <t>Daily means</t>
  </si>
  <si>
    <t>Minimum</t>
  </si>
  <si>
    <t>Maximum</t>
  </si>
  <si>
    <t>No. &gt; Limit</t>
  </si>
  <si>
    <t>Monthly mean</t>
  </si>
  <si>
    <t>Monthly mean limit</t>
  </si>
  <si>
    <t>Discontinuous monitoring only</t>
  </si>
  <si>
    <t>Monitor out of calibration (Part A - S5N_21_76A)</t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</si>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</sst>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mmmm\ yyyy"/>
    <numFmt numFmtId="165" formatCode="0.0"/>
    <numFmt numFmtId="166" formatCode="mmm\ dd\ yyyy"/>
    <numFmt numFmtId="167" formatCode="0.0%"/>
    <numFmt numFmtId="168" formatCode="#,##0.0"/>
  </numFmts>
  <fonts count="46" x14ac:knownFonts="1">
    <font>
      <sz val="1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vertAlign val="subscript"/>
      <sz val="10"/>
      <name val="Arial"/>
      <family val="2"/>
    </font>
    <font>
      <i/>
      <sz val="10"/>
      <name val="Arial"/>
      <family val="2"/>
    </font>
    <font>
      <sz val="10"/>
      <color theme="0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20"/>
      <name val="Arial"/>
      <family val="2"/>
    </font>
    <font>
      <b/>
      <sz val="11"/>
      <color indexed="52"/>
      <name val="Arial"/>
      <family val="2"/>
    </font>
    <font>
      <b/>
      <sz val="11"/>
      <color indexed="9"/>
      <name val="Arial"/>
      <family val="2"/>
    </font>
    <font>
      <i/>
      <sz val="11"/>
      <color indexed="23"/>
      <name val="Arial"/>
      <family val="2"/>
    </font>
    <font>
      <sz val="11"/>
      <color indexed="17"/>
      <name val="Arial"/>
      <family val="2"/>
    </font>
    <font>
      <b/>
      <sz val="15"/>
      <color indexed="54"/>
      <name val="Arial"/>
      <family val="2"/>
    </font>
    <font>
      <b/>
      <sz val="13"/>
      <color indexed="54"/>
      <name val="Arial"/>
      <family val="2"/>
    </font>
    <font>
      <b/>
      <sz val="11"/>
      <color indexed="54"/>
      <name val="Arial"/>
      <family val="2"/>
    </font>
    <font>
      <sz val="11"/>
      <color indexed="62"/>
      <name val="Arial"/>
      <family val="2"/>
    </font>
    <font>
      <sz val="11"/>
      <color indexed="52"/>
      <name val="Arial"/>
      <family val="2"/>
    </font>
    <font>
      <sz val="11"/>
      <color indexed="60"/>
      <name val="Arial"/>
      <family val="2"/>
    </font>
    <font>
      <b/>
      <sz val="11"/>
      <color indexed="63"/>
      <name val="Arial"/>
      <family val="2"/>
    </font>
    <font>
      <sz val="18"/>
      <color indexed="54"/>
      <name val="Calibri Light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u/>
      <sz val="9"/>
      <color indexed="12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7"/>
      <color rgb="FF00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rgb="FFFFC000"/>
        <bgColor indexed="64"/>
      </patternFill>
    </fill>
  </fills>
  <borders count="8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115">
    <xf numFmtId="0" fontId="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7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6" borderId="0" applyNumberFormat="0" applyBorder="0" applyAlignment="0" applyProtection="0"/>
    <xf numFmtId="0" fontId="7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8" borderId="0" applyNumberFormat="0" applyBorder="0" applyAlignment="0" applyProtection="0"/>
    <xf numFmtId="0" fontId="7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7" fillId="4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7" fillId="8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7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7" fillId="5" borderId="0" applyNumberFormat="0" applyBorder="0" applyAlignment="0" applyProtection="0"/>
    <xf numFmtId="0" fontId="25" fillId="12" borderId="0" applyNumberFormat="0" applyBorder="0" applyAlignment="0" applyProtection="0"/>
    <xf numFmtId="0" fontId="25" fillId="12" borderId="0" applyNumberFormat="0" applyBorder="0" applyAlignment="0" applyProtection="0"/>
    <xf numFmtId="0" fontId="7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4" borderId="0" applyNumberFormat="0" applyBorder="0" applyAlignment="0" applyProtection="0"/>
    <xf numFmtId="0" fontId="7" fillId="15" borderId="0" applyNumberFormat="0" applyBorder="0" applyAlignment="0" applyProtection="0"/>
    <xf numFmtId="0" fontId="25" fillId="10" borderId="0" applyNumberFormat="0" applyBorder="0" applyAlignment="0" applyProtection="0"/>
    <xf numFmtId="0" fontId="25" fillId="10" borderId="0" applyNumberFormat="0" applyBorder="0" applyAlignment="0" applyProtection="0"/>
    <xf numFmtId="0" fontId="7" fillId="11" borderId="0" applyNumberFormat="0" applyBorder="0" applyAlignment="0" applyProtection="0"/>
    <xf numFmtId="0" fontId="25" fillId="11" borderId="0" applyNumberFormat="0" applyBorder="0" applyAlignment="0" applyProtection="0"/>
    <xf numFmtId="0" fontId="25" fillId="11" borderId="0" applyNumberFormat="0" applyBorder="0" applyAlignment="0" applyProtection="0"/>
    <xf numFmtId="0" fontId="7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6" borderId="0" applyNumberFormat="0" applyBorder="0" applyAlignment="0" applyProtection="0"/>
    <xf numFmtId="0" fontId="8" fillId="11" borderId="0" applyNumberFormat="0" applyBorder="0" applyAlignment="0" applyProtection="0"/>
    <xf numFmtId="0" fontId="27" fillId="17" borderId="0" applyNumberFormat="0" applyBorder="0" applyAlignment="0" applyProtection="0"/>
    <xf numFmtId="0" fontId="8" fillId="5" borderId="0" applyNumberFormat="0" applyBorder="0" applyAlignment="0" applyProtection="0"/>
    <xf numFmtId="0" fontId="27" fillId="12" borderId="0" applyNumberFormat="0" applyBorder="0" applyAlignment="0" applyProtection="0"/>
    <xf numFmtId="0" fontId="8" fillId="13" borderId="0" applyNumberFormat="0" applyBorder="0" applyAlignment="0" applyProtection="0"/>
    <xf numFmtId="0" fontId="27" fillId="14" borderId="0" applyNumberFormat="0" applyBorder="0" applyAlignment="0" applyProtection="0"/>
    <xf numFmtId="0" fontId="8" fillId="15" borderId="0" applyNumberFormat="0" applyBorder="0" applyAlignment="0" applyProtection="0"/>
    <xf numFmtId="0" fontId="27" fillId="18" borderId="0" applyNumberFormat="0" applyBorder="0" applyAlignment="0" applyProtection="0"/>
    <xf numFmtId="0" fontId="8" fillId="19" borderId="0" applyNumberFormat="0" applyBorder="0" applyAlignment="0" applyProtection="0"/>
    <xf numFmtId="0" fontId="27" fillId="19" borderId="0" applyNumberFormat="0" applyBorder="0" applyAlignment="0" applyProtection="0"/>
    <xf numFmtId="0" fontId="8" fillId="20" borderId="0" applyNumberFormat="0" applyBorder="0" applyAlignment="0" applyProtection="0"/>
    <xf numFmtId="0" fontId="27" fillId="21" borderId="0" applyNumberFormat="0" applyBorder="0" applyAlignment="0" applyProtection="0"/>
    <xf numFmtId="0" fontId="8" fillId="19" borderId="0" applyNumberFormat="0" applyBorder="0" applyAlignment="0" applyProtection="0"/>
    <xf numFmtId="0" fontId="27" fillId="22" borderId="0" applyNumberFormat="0" applyBorder="0" applyAlignment="0" applyProtection="0"/>
    <xf numFmtId="0" fontId="8" fillId="23" borderId="0" applyNumberFormat="0" applyBorder="0" applyAlignment="0" applyProtection="0"/>
    <xf numFmtId="0" fontId="27" fillId="24" borderId="0" applyNumberFormat="0" applyBorder="0" applyAlignment="0" applyProtection="0"/>
    <xf numFmtId="0" fontId="8" fillId="25" borderId="0" applyNumberFormat="0" applyBorder="0" applyAlignment="0" applyProtection="0"/>
    <xf numFmtId="0" fontId="27" fillId="20" borderId="0" applyNumberFormat="0" applyBorder="0" applyAlignment="0" applyProtection="0"/>
    <xf numFmtId="0" fontId="8" fillId="16" borderId="0" applyNumberFormat="0" applyBorder="0" applyAlignment="0" applyProtection="0"/>
    <xf numFmtId="0" fontId="27" fillId="18" borderId="0" applyNumberFormat="0" applyBorder="0" applyAlignment="0" applyProtection="0"/>
    <xf numFmtId="0" fontId="8" fillId="22" borderId="0" applyNumberFormat="0" applyBorder="0" applyAlignment="0" applyProtection="0"/>
    <xf numFmtId="0" fontId="27" fillId="19" borderId="0" applyNumberFormat="0" applyBorder="0" applyAlignment="0" applyProtection="0"/>
    <xf numFmtId="0" fontId="8" fillId="20" borderId="0" applyNumberFormat="0" applyBorder="0" applyAlignment="0" applyProtection="0"/>
    <xf numFmtId="0" fontId="27" fillId="23" borderId="0" applyNumberFormat="0" applyBorder="0" applyAlignment="0" applyProtection="0"/>
    <xf numFmtId="0" fontId="9" fillId="6" borderId="0" applyNumberFormat="0" applyBorder="0" applyAlignment="0" applyProtection="0"/>
    <xf numFmtId="0" fontId="28" fillId="6" borderId="0" applyNumberFormat="0" applyBorder="0" applyAlignment="0" applyProtection="0"/>
    <xf numFmtId="0" fontId="10" fillId="13" borderId="65" applyNumberFormat="0" applyAlignment="0" applyProtection="0"/>
    <xf numFmtId="0" fontId="29" fillId="13" borderId="65" applyNumberFormat="0" applyAlignment="0" applyProtection="0"/>
    <xf numFmtId="0" fontId="11" fillId="25" borderId="66" applyNumberFormat="0" applyAlignment="0" applyProtection="0"/>
    <xf numFmtId="0" fontId="30" fillId="25" borderId="66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32" fillId="8" borderId="0" applyNumberFormat="0" applyBorder="0" applyAlignment="0" applyProtection="0"/>
    <xf numFmtId="0" fontId="14" fillId="0" borderId="67" applyNumberFormat="0" applyFill="0" applyAlignment="0" applyProtection="0"/>
    <xf numFmtId="0" fontId="33" fillId="0" borderId="68" applyNumberFormat="0" applyFill="0" applyAlignment="0" applyProtection="0"/>
    <xf numFmtId="0" fontId="15" fillId="0" borderId="69" applyNumberFormat="0" applyFill="0" applyAlignment="0" applyProtection="0"/>
    <xf numFmtId="0" fontId="34" fillId="0" borderId="70" applyNumberFormat="0" applyFill="0" applyAlignment="0" applyProtection="0"/>
    <xf numFmtId="0" fontId="16" fillId="0" borderId="71" applyNumberFormat="0" applyFill="0" applyAlignment="0" applyProtection="0"/>
    <xf numFmtId="0" fontId="35" fillId="0" borderId="72" applyNumberFormat="0" applyFill="0" applyAlignment="0" applyProtection="0"/>
    <xf numFmtId="0" fontId="1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17" fillId="5" borderId="65" applyNumberFormat="0" applyAlignment="0" applyProtection="0"/>
    <xf numFmtId="0" fontId="36" fillId="5" borderId="65" applyNumberFormat="0" applyAlignment="0" applyProtection="0"/>
    <xf numFmtId="0" fontId="18" fillId="0" borderId="73" applyNumberFormat="0" applyFill="0" applyAlignment="0" applyProtection="0"/>
    <xf numFmtId="0" fontId="37" fillId="0" borderId="73" applyNumberFormat="0" applyFill="0" applyAlignment="0" applyProtection="0"/>
    <xf numFmtId="0" fontId="19" fillId="15" borderId="0" applyNumberFormat="0" applyBorder="0" applyAlignment="0" applyProtection="0"/>
    <xf numFmtId="0" fontId="38" fillId="15" borderId="0" applyNumberFormat="0" applyBorder="0" applyAlignment="0" applyProtection="0"/>
    <xf numFmtId="0" fontId="1" fillId="0" borderId="0"/>
    <xf numFmtId="0" fontId="1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" fillId="9" borderId="74" applyNumberFormat="0" applyFont="0" applyAlignment="0" applyProtection="0"/>
    <xf numFmtId="0" fontId="2" fillId="9" borderId="74" applyNumberFormat="0" applyFont="0" applyAlignment="0" applyProtection="0"/>
    <xf numFmtId="0" fontId="20" fillId="13" borderId="75" applyNumberFormat="0" applyAlignment="0" applyProtection="0"/>
    <xf numFmtId="0" fontId="39" fillId="13" borderId="75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2" fillId="0" borderId="76" applyNumberFormat="0" applyFill="0" applyAlignment="0" applyProtection="0"/>
    <xf numFmtId="0" fontId="41" fillId="0" borderId="77" applyNumberFormat="0" applyFill="0" applyAlignment="0" applyProtection="0"/>
    <xf numFmtId="0" fontId="23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313"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5" xfId="0" applyFont="1" applyBorder="1"/>
    <xf numFmtId="165" fontId="0" fillId="0" borderId="5" xfId="0" applyNumberFormat="1" applyBorder="1"/>
    <xf numFmtId="0" fontId="0" fillId="0" borderId="6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0" fillId="0" borderId="10" xfId="0" applyBorder="1"/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167" fontId="0" fillId="0" borderId="5" xfId="0" applyNumberFormat="1" applyBorder="1"/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Font="1" applyAlignme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0" fillId="0" borderId="8" xfId="0" applyBorder="1"/>
    <xf numFmtId="0" fontId="0" fillId="0" borderId="9" xfId="0" applyBorder="1"/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right"/>
    </xf>
    <xf numFmtId="165" fontId="0" fillId="0" borderId="17" xfId="0" applyNumberFormat="1" applyBorder="1"/>
    <xf numFmtId="0" fontId="2" fillId="0" borderId="17" xfId="0" applyFont="1" applyBorder="1" applyAlignment="1">
      <alignment horizontal="right" vertical="center"/>
    </xf>
    <xf numFmtId="167" fontId="0" fillId="0" borderId="17" xfId="0" applyNumberFormat="1" applyBorder="1"/>
    <xf numFmtId="0" fontId="2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" fontId="0" fillId="0" borderId="5" xfId="0" applyNumberFormat="1" applyBorder="1"/>
    <xf numFmtId="1" fontId="0" fillId="0" borderId="6" xfId="0" applyNumberFormat="1" applyBorder="1"/>
    <xf numFmtId="1" fontId="0" fillId="0" borderId="17" xfId="0" applyNumberFormat="1" applyBorder="1"/>
    <xf numFmtId="0" fontId="2" fillId="0" borderId="23" xfId="0" applyFont="1" applyBorder="1"/>
    <xf numFmtId="0" fontId="2" fillId="0" borderId="17" xfId="0" applyFont="1" applyBorder="1"/>
    <xf numFmtId="166" fontId="0" fillId="0" borderId="22" xfId="0" applyNumberFormat="1" applyBorder="1" applyAlignment="1">
      <alignment horizontal="left"/>
    </xf>
    <xf numFmtId="0" fontId="2" fillId="0" borderId="30" xfId="0" applyFont="1" applyBorder="1" applyAlignment="1">
      <alignment horizontal="right" vertical="center"/>
    </xf>
    <xf numFmtId="0" fontId="2" fillId="0" borderId="32" xfId="0" applyFont="1" applyBorder="1" applyAlignment="1">
      <alignment horizontal="center" vertical="center"/>
    </xf>
    <xf numFmtId="167" fontId="0" fillId="0" borderId="30" xfId="0" applyNumberFormat="1" applyBorder="1"/>
    <xf numFmtId="0" fontId="0" fillId="0" borderId="32" xfId="0" applyBorder="1" applyAlignment="1">
      <alignment horizontal="center"/>
    </xf>
    <xf numFmtId="165" fontId="0" fillId="0" borderId="34" xfId="0" applyNumberFormat="1" applyBorder="1"/>
    <xf numFmtId="0" fontId="0" fillId="0" borderId="38" xfId="0" applyBorder="1" applyAlignment="1">
      <alignment horizontal="center"/>
    </xf>
    <xf numFmtId="0" fontId="0" fillId="2" borderId="5" xfId="0" applyFill="1" applyBorder="1"/>
    <xf numFmtId="0" fontId="2" fillId="0" borderId="5" xfId="0" applyFont="1" applyFill="1" applyBorder="1" applyAlignment="1">
      <alignment horizontal="right" vertical="center"/>
    </xf>
    <xf numFmtId="165" fontId="0" fillId="0" borderId="5" xfId="0" applyNumberFormat="1" applyFill="1" applyBorder="1" applyAlignment="1">
      <alignment horizontal="center"/>
    </xf>
    <xf numFmtId="165" fontId="0" fillId="0" borderId="5" xfId="0" applyNumberFormat="1" applyFill="1" applyBorder="1"/>
    <xf numFmtId="165" fontId="0" fillId="0" borderId="34" xfId="0" applyNumberFormat="1" applyFill="1" applyBorder="1"/>
    <xf numFmtId="1" fontId="0" fillId="0" borderId="5" xfId="0" applyNumberFormat="1" applyFill="1" applyBorder="1"/>
    <xf numFmtId="167" fontId="0" fillId="0" borderId="5" xfId="0" applyNumberFormat="1" applyBorder="1" applyAlignment="1">
      <alignment horizontal="right"/>
    </xf>
    <xf numFmtId="1" fontId="0" fillId="0" borderId="5" xfId="0" applyNumberFormat="1" applyBorder="1" applyAlignment="1">
      <alignment horizontal="center"/>
    </xf>
    <xf numFmtId="165" fontId="0" fillId="0" borderId="5" xfId="0" applyNumberFormat="1" applyBorder="1" applyAlignment="1">
      <alignment horizontal="right"/>
    </xf>
    <xf numFmtId="0" fontId="2" fillId="0" borderId="32" xfId="0" applyFont="1" applyBorder="1" applyAlignment="1">
      <alignment horizontal="right" vertical="center"/>
    </xf>
    <xf numFmtId="0" fontId="2" fillId="0" borderId="45" xfId="0" applyFont="1" applyBorder="1" applyAlignment="1">
      <alignment horizontal="center" vertical="center" wrapText="1"/>
    </xf>
    <xf numFmtId="1" fontId="0" fillId="0" borderId="30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left"/>
    </xf>
    <xf numFmtId="166" fontId="0" fillId="0" borderId="48" xfId="0" applyNumberFormat="1" applyBorder="1" applyAlignment="1">
      <alignment horizontal="left"/>
    </xf>
    <xf numFmtId="167" fontId="0" fillId="0" borderId="30" xfId="0" applyNumberFormat="1" applyFill="1" applyBorder="1"/>
    <xf numFmtId="167" fontId="0" fillId="0" borderId="5" xfId="0" applyNumberFormat="1" applyFill="1" applyBorder="1"/>
    <xf numFmtId="167" fontId="0" fillId="0" borderId="32" xfId="0" applyNumberFormat="1" applyFill="1" applyBorder="1"/>
    <xf numFmtId="0" fontId="0" fillId="0" borderId="32" xfId="0" applyFill="1" applyBorder="1" applyAlignment="1">
      <alignment horizontal="center"/>
    </xf>
    <xf numFmtId="166" fontId="0" fillId="0" borderId="58" xfId="0" applyNumberFormat="1" applyBorder="1" applyAlignment="1">
      <alignment horizontal="left"/>
    </xf>
    <xf numFmtId="0" fontId="0" fillId="0" borderId="30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7" fontId="0" fillId="0" borderId="33" xfId="0" applyNumberFormat="1" applyFill="1" applyBorder="1"/>
    <xf numFmtId="167" fontId="0" fillId="0" borderId="34" xfId="0" applyNumberFormat="1" applyFill="1" applyBorder="1"/>
    <xf numFmtId="167" fontId="0" fillId="0" borderId="38" xfId="0" applyNumberFormat="1" applyFill="1" applyBorder="1"/>
    <xf numFmtId="165" fontId="0" fillId="0" borderId="6" xfId="0" applyNumberFormat="1" applyBorder="1"/>
    <xf numFmtId="167" fontId="6" fillId="0" borderId="34" xfId="0" applyNumberFormat="1" applyFont="1" applyBorder="1"/>
    <xf numFmtId="167" fontId="6" fillId="0" borderId="38" xfId="0" applyNumberFormat="1" applyFont="1" applyBorder="1"/>
    <xf numFmtId="0" fontId="6" fillId="0" borderId="3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5" fontId="6" fillId="0" borderId="5" xfId="0" applyNumberFormat="1" applyFont="1" applyBorder="1"/>
    <xf numFmtId="0" fontId="6" fillId="0" borderId="38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165" fontId="6" fillId="0" borderId="34" xfId="0" applyNumberFormat="1" applyFont="1" applyBorder="1"/>
    <xf numFmtId="166" fontId="6" fillId="0" borderId="26" xfId="0" applyNumberFormat="1" applyFont="1" applyFill="1" applyBorder="1" applyAlignment="1">
      <alignment horizontal="left"/>
    </xf>
    <xf numFmtId="167" fontId="6" fillId="0" borderId="45" xfId="0" applyNumberFormat="1" applyFont="1" applyFill="1" applyBorder="1"/>
    <xf numFmtId="167" fontId="6" fillId="0" borderId="14" xfId="0" applyNumberFormat="1" applyFont="1" applyFill="1" applyBorder="1"/>
    <xf numFmtId="167" fontId="6" fillId="0" borderId="56" xfId="0" applyNumberFormat="1" applyFont="1" applyFill="1" applyBorder="1"/>
    <xf numFmtId="0" fontId="6" fillId="0" borderId="45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165" fontId="6" fillId="0" borderId="14" xfId="0" applyNumberFormat="1" applyFont="1" applyFill="1" applyBorder="1"/>
    <xf numFmtId="0" fontId="6" fillId="0" borderId="56" xfId="0" applyFont="1" applyFill="1" applyBorder="1" applyAlignment="1">
      <alignment horizontal="center"/>
    </xf>
    <xf numFmtId="166" fontId="6" fillId="0" borderId="22" xfId="0" applyNumberFormat="1" applyFont="1" applyFill="1" applyBorder="1" applyAlignment="1">
      <alignment horizontal="left"/>
    </xf>
    <xf numFmtId="167" fontId="6" fillId="0" borderId="30" xfId="0" applyNumberFormat="1" applyFont="1" applyFill="1" applyBorder="1"/>
    <xf numFmtId="167" fontId="6" fillId="0" borderId="5" xfId="0" applyNumberFormat="1" applyFont="1" applyFill="1" applyBorder="1"/>
    <xf numFmtId="167" fontId="6" fillId="0" borderId="34" xfId="0" applyNumberFormat="1" applyFont="1" applyFill="1" applyBorder="1"/>
    <xf numFmtId="167" fontId="6" fillId="0" borderId="38" xfId="0" applyNumberFormat="1" applyFont="1" applyFill="1" applyBorder="1"/>
    <xf numFmtId="0" fontId="6" fillId="0" borderId="30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5" fontId="6" fillId="0" borderId="5" xfId="0" applyNumberFormat="1" applyFont="1" applyFill="1" applyBorder="1"/>
    <xf numFmtId="0" fontId="6" fillId="0" borderId="38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6" fillId="0" borderId="34" xfId="0" applyFont="1" applyFill="1" applyBorder="1" applyAlignment="1">
      <alignment horizontal="center"/>
    </xf>
    <xf numFmtId="165" fontId="6" fillId="0" borderId="34" xfId="0" applyNumberFormat="1" applyFont="1" applyFill="1" applyBorder="1"/>
    <xf numFmtId="166" fontId="6" fillId="0" borderId="48" xfId="0" applyNumberFormat="1" applyFont="1" applyBorder="1" applyAlignment="1">
      <alignment horizontal="left"/>
    </xf>
    <xf numFmtId="167" fontId="6" fillId="0" borderId="30" xfId="0" applyNumberFormat="1" applyFont="1" applyBorder="1"/>
    <xf numFmtId="167" fontId="6" fillId="0" borderId="5" xfId="0" applyNumberFormat="1" applyFont="1" applyBorder="1"/>
    <xf numFmtId="167" fontId="6" fillId="0" borderId="32" xfId="0" applyNumberFormat="1" applyFont="1" applyBorder="1"/>
    <xf numFmtId="0" fontId="6" fillId="0" borderId="32" xfId="0" applyFont="1" applyBorder="1" applyAlignment="1">
      <alignment horizontal="center"/>
    </xf>
    <xf numFmtId="167" fontId="6" fillId="0" borderId="33" xfId="0" applyNumberFormat="1" applyFont="1" applyBorder="1"/>
    <xf numFmtId="0" fontId="2" fillId="0" borderId="32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right" vertical="center"/>
    </xf>
    <xf numFmtId="0" fontId="2" fillId="0" borderId="32" xfId="0" applyFont="1" applyFill="1" applyBorder="1" applyAlignment="1">
      <alignment horizontal="right" vertical="center"/>
    </xf>
    <xf numFmtId="0" fontId="2" fillId="0" borderId="45" xfId="0" applyFont="1" applyFill="1" applyBorder="1" applyAlignment="1">
      <alignment horizontal="center" vertical="center" wrapText="1"/>
    </xf>
    <xf numFmtId="10" fontId="6" fillId="0" borderId="30" xfId="0" applyNumberFormat="1" applyFont="1" applyFill="1" applyBorder="1" applyAlignment="1">
      <alignment horizontal="right"/>
    </xf>
    <xf numFmtId="10" fontId="6" fillId="0" borderId="5" xfId="0" applyNumberFormat="1" applyFont="1" applyFill="1" applyBorder="1" applyAlignment="1">
      <alignment horizontal="right"/>
    </xf>
    <xf numFmtId="167" fontId="6" fillId="0" borderId="5" xfId="0" applyNumberFormat="1" applyFont="1" applyFill="1" applyBorder="1" applyAlignment="1">
      <alignment horizontal="right"/>
    </xf>
    <xf numFmtId="10" fontId="6" fillId="0" borderId="32" xfId="0" applyNumberFormat="1" applyFont="1" applyFill="1" applyBorder="1" applyAlignment="1">
      <alignment horizontal="right"/>
    </xf>
    <xf numFmtId="168" fontId="6" fillId="0" borderId="5" xfId="0" applyNumberFormat="1" applyFont="1" applyFill="1" applyBorder="1" applyAlignment="1">
      <alignment horizontal="right"/>
    </xf>
    <xf numFmtId="0" fontId="6" fillId="0" borderId="32" xfId="0" applyFont="1" applyFill="1" applyBorder="1" applyAlignment="1">
      <alignment horizontal="center"/>
    </xf>
    <xf numFmtId="10" fontId="6" fillId="0" borderId="33" xfId="0" applyNumberFormat="1" applyFont="1" applyFill="1" applyBorder="1" applyAlignment="1">
      <alignment horizontal="right"/>
    </xf>
    <xf numFmtId="10" fontId="6" fillId="0" borderId="34" xfId="0" applyNumberFormat="1" applyFont="1" applyFill="1" applyBorder="1" applyAlignment="1">
      <alignment horizontal="right"/>
    </xf>
    <xf numFmtId="167" fontId="6" fillId="0" borderId="34" xfId="0" applyNumberFormat="1" applyFont="1" applyFill="1" applyBorder="1" applyAlignment="1">
      <alignment horizontal="right"/>
    </xf>
    <xf numFmtId="10" fontId="6" fillId="0" borderId="38" xfId="0" applyNumberFormat="1" applyFont="1" applyFill="1" applyBorder="1" applyAlignment="1">
      <alignment horizontal="right"/>
    </xf>
    <xf numFmtId="168" fontId="6" fillId="0" borderId="34" xfId="0" applyNumberFormat="1" applyFont="1" applyFill="1" applyBorder="1" applyAlignment="1">
      <alignment horizontal="right"/>
    </xf>
    <xf numFmtId="167" fontId="0" fillId="0" borderId="5" xfId="0" applyNumberFormat="1" applyBorder="1" applyAlignment="1">
      <alignment horizontal="right" vertical="center"/>
    </xf>
    <xf numFmtId="1" fontId="2" fillId="0" borderId="5" xfId="1" applyNumberFormat="1" applyBorder="1" applyAlignment="1">
      <alignment horizontal="center"/>
    </xf>
    <xf numFmtId="168" fontId="2" fillId="0" borderId="5" xfId="1" applyNumberFormat="1" applyBorder="1" applyAlignment="1">
      <alignment horizontal="center"/>
    </xf>
    <xf numFmtId="1" fontId="2" fillId="0" borderId="5" xfId="1" applyNumberFormat="1" applyFont="1" applyBorder="1" applyAlignment="1">
      <alignment horizontal="center"/>
    </xf>
    <xf numFmtId="168" fontId="2" fillId="0" borderId="5" xfId="1" applyNumberFormat="1" applyFont="1" applyBorder="1" applyAlignment="1">
      <alignment horizontal="center"/>
    </xf>
    <xf numFmtId="168" fontId="2" fillId="0" borderId="5" xfId="1" applyNumberFormat="1" applyBorder="1" applyAlignment="1">
      <alignment horizontal="right"/>
    </xf>
    <xf numFmtId="168" fontId="2" fillId="0" borderId="5" xfId="1" applyNumberFormat="1" applyFont="1" applyBorder="1" applyAlignment="1">
      <alignment horizontal="right"/>
    </xf>
    <xf numFmtId="10" fontId="6" fillId="0" borderId="32" xfId="0" applyNumberFormat="1" applyFont="1" applyBorder="1" applyAlignment="1">
      <alignment horizontal="right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68" fontId="6" fillId="0" borderId="5" xfId="0" applyNumberFormat="1" applyFont="1" applyBorder="1" applyAlignment="1">
      <alignment horizontal="center"/>
    </xf>
    <xf numFmtId="165" fontId="6" fillId="0" borderId="5" xfId="0" applyNumberFormat="1" applyFont="1" applyFill="1" applyBorder="1" applyAlignment="1">
      <alignment horizontal="center"/>
    </xf>
    <xf numFmtId="10" fontId="6" fillId="0" borderId="38" xfId="0" applyNumberFormat="1" applyFont="1" applyBorder="1" applyAlignment="1">
      <alignment horizontal="right"/>
    </xf>
    <xf numFmtId="0" fontId="6" fillId="0" borderId="37" xfId="0" applyFont="1" applyBorder="1" applyAlignment="1">
      <alignment horizontal="center"/>
    </xf>
    <xf numFmtId="167" fontId="2" fillId="0" borderId="5" xfId="1" applyNumberFormat="1" applyBorder="1" applyAlignment="1">
      <alignment horizontal="right" vertical="center"/>
    </xf>
    <xf numFmtId="167" fontId="2" fillId="0" borderId="5" xfId="1" applyNumberFormat="1" applyBorder="1" applyAlignment="1">
      <alignment horizontal="right"/>
    </xf>
    <xf numFmtId="167" fontId="2" fillId="0" borderId="5" xfId="1" applyNumberFormat="1" applyFont="1" applyBorder="1" applyAlignment="1">
      <alignment horizontal="right" vertical="center"/>
    </xf>
    <xf numFmtId="167" fontId="2" fillId="0" borderId="5" xfId="1" applyNumberFormat="1" applyFont="1" applyBorder="1" applyAlignment="1">
      <alignment horizontal="right"/>
    </xf>
    <xf numFmtId="10" fontId="0" fillId="0" borderId="17" xfId="0" applyNumberFormat="1" applyBorder="1" applyAlignment="1">
      <alignment horizontal="right"/>
    </xf>
    <xf numFmtId="167" fontId="2" fillId="0" borderId="17" xfId="1" applyNumberFormat="1" applyBorder="1" applyAlignment="1">
      <alignment horizontal="right"/>
    </xf>
    <xf numFmtId="167" fontId="2" fillId="0" borderId="17" xfId="1" applyNumberFormat="1" applyFont="1" applyBorder="1" applyAlignment="1">
      <alignment horizontal="right"/>
    </xf>
    <xf numFmtId="0" fontId="2" fillId="0" borderId="5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 vertical="center"/>
    </xf>
    <xf numFmtId="0" fontId="0" fillId="0" borderId="17" xfId="0" applyBorder="1" applyAlignment="1">
      <alignment horizontal="center"/>
    </xf>
    <xf numFmtId="0" fontId="2" fillId="0" borderId="59" xfId="0" applyFont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right" vertical="center"/>
    </xf>
    <xf numFmtId="0" fontId="2" fillId="0" borderId="20" xfId="0" applyFont="1" applyFill="1" applyBorder="1" applyAlignment="1">
      <alignment horizontal="center" vertical="center" wrapText="1"/>
    </xf>
    <xf numFmtId="10" fontId="6" fillId="0" borderId="5" xfId="0" applyNumberFormat="1" applyFont="1" applyBorder="1" applyAlignment="1">
      <alignment horizontal="right"/>
    </xf>
    <xf numFmtId="0" fontId="2" fillId="0" borderId="60" xfId="0" applyFont="1" applyBorder="1" applyAlignment="1">
      <alignment horizontal="right" vertical="center"/>
    </xf>
    <xf numFmtId="0" fontId="2" fillId="0" borderId="61" xfId="0" applyFont="1" applyBorder="1" applyAlignment="1">
      <alignment horizontal="right" vertical="center"/>
    </xf>
    <xf numFmtId="0" fontId="2" fillId="0" borderId="61" xfId="0" applyFont="1" applyBorder="1" applyAlignment="1">
      <alignment horizontal="center" vertical="center"/>
    </xf>
    <xf numFmtId="167" fontId="6" fillId="0" borderId="45" xfId="0" applyNumberFormat="1" applyFont="1" applyBorder="1"/>
    <xf numFmtId="167" fontId="6" fillId="0" borderId="14" xfId="0" applyNumberFormat="1" applyFont="1" applyBorder="1"/>
    <xf numFmtId="10" fontId="6" fillId="0" borderId="14" xfId="0" applyNumberFormat="1" applyFont="1" applyBorder="1" applyAlignment="1">
      <alignment horizontal="right"/>
    </xf>
    <xf numFmtId="0" fontId="6" fillId="0" borderId="5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65" fontId="6" fillId="0" borderId="14" xfId="0" applyNumberFormat="1" applyFont="1" applyBorder="1"/>
    <xf numFmtId="0" fontId="6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 vertical="center" wrapText="1"/>
    </xf>
    <xf numFmtId="1" fontId="2" fillId="0" borderId="34" xfId="1" applyNumberFormat="1" applyBorder="1" applyAlignment="1">
      <alignment horizontal="center"/>
    </xf>
    <xf numFmtId="168" fontId="2" fillId="0" borderId="34" xfId="1" applyNumberFormat="1" applyBorder="1" applyAlignment="1">
      <alignment horizontal="center"/>
    </xf>
    <xf numFmtId="0" fontId="6" fillId="0" borderId="13" xfId="0" applyFont="1" applyBorder="1" applyAlignment="1">
      <alignment horizontal="center"/>
    </xf>
    <xf numFmtId="168" fontId="6" fillId="0" borderId="14" xfId="0" applyNumberFormat="1" applyFont="1" applyBorder="1" applyAlignment="1">
      <alignment horizontal="center"/>
    </xf>
    <xf numFmtId="165" fontId="6" fillId="0" borderId="14" xfId="0" applyNumberFormat="1" applyFont="1" applyFill="1" applyBorder="1" applyAlignment="1">
      <alignment horizontal="center"/>
    </xf>
    <xf numFmtId="0" fontId="6" fillId="0" borderId="56" xfId="0" applyFont="1" applyBorder="1" applyAlignment="1">
      <alignment horizontal="center"/>
    </xf>
    <xf numFmtId="1" fontId="2" fillId="0" borderId="30" xfId="1" applyNumberFormat="1" applyBorder="1" applyAlignment="1">
      <alignment horizontal="center"/>
    </xf>
    <xf numFmtId="167" fontId="2" fillId="0" borderId="30" xfId="1" applyNumberFormat="1" applyBorder="1" applyAlignment="1">
      <alignment horizontal="right"/>
    </xf>
    <xf numFmtId="167" fontId="2" fillId="0" borderId="32" xfId="1" applyNumberFormat="1" applyBorder="1" applyAlignment="1">
      <alignment horizontal="right"/>
    </xf>
    <xf numFmtId="167" fontId="2" fillId="0" borderId="30" xfId="1" applyNumberFormat="1" applyFont="1" applyBorder="1" applyAlignment="1">
      <alignment horizontal="right"/>
    </xf>
    <xf numFmtId="167" fontId="2" fillId="0" borderId="32" xfId="1" applyNumberFormat="1" applyFont="1" applyBorder="1" applyAlignment="1">
      <alignment horizontal="right"/>
    </xf>
    <xf numFmtId="167" fontId="2" fillId="0" borderId="33" xfId="1" applyNumberFormat="1" applyBorder="1" applyAlignment="1">
      <alignment horizontal="right"/>
    </xf>
    <xf numFmtId="167" fontId="2" fillId="0" borderId="34" xfId="1" applyNumberFormat="1" applyBorder="1" applyAlignment="1">
      <alignment horizontal="right"/>
    </xf>
    <xf numFmtId="167" fontId="2" fillId="0" borderId="38" xfId="1" applyNumberFormat="1" applyBorder="1" applyAlignment="1">
      <alignment horizontal="right"/>
    </xf>
    <xf numFmtId="0" fontId="2" fillId="0" borderId="5" xfId="0" applyFont="1" applyFill="1" applyBorder="1" applyAlignment="1">
      <alignment horizontal="right"/>
    </xf>
    <xf numFmtId="0" fontId="2" fillId="0" borderId="17" xfId="0" applyFont="1" applyFill="1" applyBorder="1" applyAlignment="1">
      <alignment horizontal="right"/>
    </xf>
    <xf numFmtId="0" fontId="2" fillId="0" borderId="6" xfId="0" applyFont="1" applyFill="1" applyBorder="1" applyAlignment="1">
      <alignment horizontal="right"/>
    </xf>
    <xf numFmtId="165" fontId="0" fillId="0" borderId="17" xfId="0" applyNumberFormat="1" applyFill="1" applyBorder="1"/>
    <xf numFmtId="167" fontId="6" fillId="0" borderId="17" xfId="0" applyNumberFormat="1" applyFont="1" applyBorder="1"/>
    <xf numFmtId="167" fontId="6" fillId="0" borderId="35" xfId="0" applyNumberFormat="1" applyFont="1" applyBorder="1"/>
    <xf numFmtId="0" fontId="6" fillId="0" borderId="36" xfId="0" applyFont="1" applyBorder="1" applyAlignment="1">
      <alignment horizontal="center"/>
    </xf>
    <xf numFmtId="165" fontId="2" fillId="0" borderId="5" xfId="1" applyNumberFormat="1" applyBorder="1" applyAlignment="1">
      <alignment horizontal="center"/>
    </xf>
    <xf numFmtId="165" fontId="2" fillId="0" borderId="5" xfId="1" applyNumberFormat="1" applyFont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67" fontId="2" fillId="0" borderId="5" xfId="1" applyNumberFormat="1" applyFill="1" applyBorder="1" applyAlignment="1">
      <alignment horizontal="right" vertical="center"/>
    </xf>
    <xf numFmtId="167" fontId="0" fillId="0" borderId="5" xfId="0" applyNumberFormat="1" applyFill="1" applyBorder="1" applyAlignment="1">
      <alignment horizontal="right"/>
    </xf>
    <xf numFmtId="167" fontId="2" fillId="0" borderId="5" xfId="1" applyNumberFormat="1" applyFill="1" applyBorder="1" applyAlignment="1">
      <alignment horizontal="right"/>
    </xf>
    <xf numFmtId="167" fontId="0" fillId="0" borderId="60" xfId="0" applyNumberFormat="1" applyFill="1" applyBorder="1"/>
    <xf numFmtId="167" fontId="0" fillId="0" borderId="20" xfId="0" applyNumberFormat="1" applyFill="1" applyBorder="1"/>
    <xf numFmtId="167" fontId="0" fillId="0" borderId="61" xfId="0" applyNumberFormat="1" applyFill="1" applyBorder="1"/>
    <xf numFmtId="165" fontId="0" fillId="0" borderId="20" xfId="0" applyNumberFormat="1" applyFill="1" applyBorder="1"/>
    <xf numFmtId="165" fontId="0" fillId="0" borderId="20" xfId="0" applyNumberFormat="1" applyBorder="1"/>
    <xf numFmtId="167" fontId="2" fillId="0" borderId="60" xfId="1" applyNumberFormat="1" applyBorder="1" applyAlignment="1">
      <alignment horizontal="right"/>
    </xf>
    <xf numFmtId="167" fontId="2" fillId="0" borderId="20" xfId="1" applyNumberFormat="1" applyBorder="1" applyAlignment="1">
      <alignment horizontal="right"/>
    </xf>
    <xf numFmtId="167" fontId="2" fillId="0" borderId="61" xfId="1" applyNumberFormat="1" applyBorder="1" applyAlignment="1">
      <alignment horizontal="right"/>
    </xf>
    <xf numFmtId="1" fontId="2" fillId="0" borderId="20" xfId="1" applyNumberFormat="1" applyBorder="1" applyAlignment="1">
      <alignment horizontal="center"/>
    </xf>
    <xf numFmtId="168" fontId="2" fillId="0" borderId="20" xfId="1" applyNumberFormat="1" applyBorder="1" applyAlignment="1">
      <alignment horizontal="center"/>
    </xf>
    <xf numFmtId="0" fontId="0" fillId="0" borderId="17" xfId="0" applyFill="1" applyBorder="1"/>
    <xf numFmtId="0" fontId="0" fillId="0" borderId="20" xfId="0" applyFont="1" applyFill="1" applyBorder="1" applyAlignment="1">
      <alignment horizontal="center"/>
    </xf>
    <xf numFmtId="0" fontId="0" fillId="0" borderId="3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44" fillId="0" borderId="78" xfId="0" applyFont="1" applyBorder="1"/>
    <xf numFmtId="0" fontId="44" fillId="0" borderId="79" xfId="0" applyFont="1" applyBorder="1"/>
    <xf numFmtId="0" fontId="44" fillId="0" borderId="80" xfId="0" applyFont="1" applyBorder="1"/>
    <xf numFmtId="0" fontId="44" fillId="0" borderId="82" xfId="0" applyFont="1" applyBorder="1"/>
    <xf numFmtId="0" fontId="44" fillId="0" borderId="83" xfId="0" applyFont="1" applyBorder="1"/>
    <xf numFmtId="0" fontId="44" fillId="0" borderId="84" xfId="0" applyFont="1" applyBorder="1"/>
    <xf numFmtId="165" fontId="44" fillId="0" borderId="78" xfId="0" applyNumberFormat="1" applyFont="1" applyBorder="1"/>
    <xf numFmtId="165" fontId="44" fillId="0" borderId="79" xfId="0" applyNumberFormat="1" applyFont="1" applyBorder="1"/>
    <xf numFmtId="165" fontId="44" fillId="0" borderId="80" xfId="0" applyNumberFormat="1" applyFont="1" applyBorder="1"/>
    <xf numFmtId="165" fontId="44" fillId="0" borderId="81" xfId="0" applyNumberFormat="1" applyFont="1" applyBorder="1"/>
    <xf numFmtId="165" fontId="44" fillId="0" borderId="82" xfId="0" applyNumberFormat="1" applyFont="1" applyBorder="1"/>
    <xf numFmtId="165" fontId="44" fillId="0" borderId="83" xfId="0" applyNumberFormat="1" applyFont="1" applyBorder="1"/>
    <xf numFmtId="165" fontId="44" fillId="0" borderId="84" xfId="0" applyNumberFormat="1" applyFont="1" applyBorder="1"/>
    <xf numFmtId="165" fontId="44" fillId="0" borderId="5" xfId="0" applyNumberFormat="1" applyFont="1" applyBorder="1"/>
    <xf numFmtId="165" fontId="44" fillId="0" borderId="8" xfId="0" applyNumberFormat="1" applyFont="1" applyBorder="1"/>
    <xf numFmtId="0" fontId="44" fillId="0" borderId="78" xfId="0" applyFont="1" applyBorder="1" applyAlignment="1">
      <alignment wrapText="1"/>
    </xf>
    <xf numFmtId="0" fontId="44" fillId="0" borderId="85" xfId="0" applyFont="1" applyBorder="1" applyAlignment="1">
      <alignment wrapText="1"/>
    </xf>
    <xf numFmtId="165" fontId="44" fillId="0" borderId="17" xfId="0" applyNumberFormat="1" applyFont="1" applyBorder="1"/>
    <xf numFmtId="0" fontId="44" fillId="0" borderId="5" xfId="0" applyFont="1" applyBorder="1"/>
    <xf numFmtId="165" fontId="44" fillId="0" borderId="14" xfId="0" applyNumberFormat="1" applyFont="1" applyFill="1" applyBorder="1" applyAlignment="1">
      <alignment vertical="center" wrapText="1"/>
    </xf>
    <xf numFmtId="165" fontId="44" fillId="0" borderId="9" xfId="0" applyNumberFormat="1" applyFont="1" applyBorder="1"/>
    <xf numFmtId="0" fontId="44" fillId="0" borderId="79" xfId="0" applyFont="1" applyBorder="1" applyAlignment="1">
      <alignment wrapText="1"/>
    </xf>
    <xf numFmtId="0" fontId="44" fillId="0" borderId="52" xfId="0" applyFont="1" applyBorder="1" applyAlignment="1">
      <alignment wrapText="1"/>
    </xf>
    <xf numFmtId="0" fontId="44" fillId="0" borderId="14" xfId="0" applyFont="1" applyBorder="1" applyAlignment="1">
      <alignment wrapText="1"/>
    </xf>
    <xf numFmtId="165" fontId="44" fillId="0" borderId="78" xfId="0" applyNumberFormat="1" applyFont="1" applyBorder="1" applyAlignment="1">
      <alignment wrapText="1"/>
    </xf>
    <xf numFmtId="165" fontId="44" fillId="0" borderId="79" xfId="0" applyNumberFormat="1" applyFont="1" applyBorder="1" applyAlignment="1">
      <alignment wrapText="1"/>
    </xf>
    <xf numFmtId="165" fontId="44" fillId="0" borderId="52" xfId="0" applyNumberFormat="1" applyFont="1" applyBorder="1" applyAlignment="1">
      <alignment wrapText="1"/>
    </xf>
    <xf numFmtId="165" fontId="44" fillId="0" borderId="14" xfId="0" applyNumberFormat="1" applyFont="1" applyBorder="1" applyAlignment="1">
      <alignment wrapText="1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" fillId="0" borderId="1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4" fontId="3" fillId="0" borderId="5" xfId="0" applyNumberFormat="1" applyFont="1" applyFill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/>
    </xf>
    <xf numFmtId="0" fontId="2" fillId="0" borderId="53" xfId="0" applyFont="1" applyBorder="1" applyAlignment="1">
      <alignment horizontal="left"/>
    </xf>
    <xf numFmtId="0" fontId="2" fillId="0" borderId="57" xfId="0" applyFont="1" applyBorder="1" applyAlignment="1">
      <alignment horizontal="left"/>
    </xf>
    <xf numFmtId="0" fontId="2" fillId="0" borderId="41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2" fillId="0" borderId="46" xfId="0" applyFont="1" applyBorder="1" applyAlignment="1">
      <alignment horizontal="left"/>
    </xf>
    <xf numFmtId="0" fontId="2" fillId="0" borderId="47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1" fontId="45" fillId="0" borderId="20" xfId="0" applyNumberFormat="1" applyFont="1" applyFill="1" applyBorder="1" applyAlignment="1">
      <alignment horizontal="center" vertical="center" wrapText="1"/>
    </xf>
    <xf numFmtId="1" fontId="45" fillId="0" borderId="24" xfId="0" applyNumberFormat="1" applyFont="1" applyFill="1" applyBorder="1" applyAlignment="1">
      <alignment horizontal="center" vertical="center" wrapText="1"/>
    </xf>
    <xf numFmtId="1" fontId="45" fillId="0" borderId="14" xfId="0" applyNumberFormat="1" applyFont="1" applyFill="1" applyBorder="1" applyAlignment="1">
      <alignment horizontal="center" vertical="center" wrapText="1"/>
    </xf>
    <xf numFmtId="0" fontId="0" fillId="0" borderId="22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3" fillId="0" borderId="64" xfId="0" applyFont="1" applyBorder="1" applyAlignment="1">
      <alignment horizontal="center"/>
    </xf>
    <xf numFmtId="0" fontId="2" fillId="0" borderId="86" xfId="0" applyFont="1" applyBorder="1" applyAlignment="1">
      <alignment horizontal="right" vertical="center"/>
    </xf>
    <xf numFmtId="167" fontId="0" fillId="0" borderId="18" xfId="0" applyNumberFormat="1" applyFill="1" applyBorder="1"/>
    <xf numFmtId="167" fontId="0" fillId="0" borderId="87" xfId="0" applyNumberFormat="1" applyFill="1" applyBorder="1"/>
    <xf numFmtId="167" fontId="6" fillId="0" borderId="86" xfId="0" applyNumberFormat="1" applyFont="1" applyFill="1" applyBorder="1"/>
    <xf numFmtId="167" fontId="6" fillId="0" borderId="87" xfId="0" applyNumberFormat="1" applyFont="1" applyFill="1" applyBorder="1"/>
    <xf numFmtId="0" fontId="2" fillId="0" borderId="86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/>
    </xf>
    <xf numFmtId="0" fontId="6" fillId="0" borderId="86" xfId="0" applyFont="1" applyFill="1" applyBorder="1" applyAlignment="1">
      <alignment horizontal="center"/>
    </xf>
    <xf numFmtId="0" fontId="6" fillId="0" borderId="8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88" xfId="0" applyFont="1" applyFill="1" applyBorder="1" applyAlignment="1">
      <alignment horizontal="center"/>
    </xf>
    <xf numFmtId="166" fontId="0" fillId="26" borderId="58" xfId="0" applyNumberFormat="1" applyFill="1" applyBorder="1" applyAlignment="1">
      <alignment horizontal="left"/>
    </xf>
    <xf numFmtId="167" fontId="0" fillId="26" borderId="30" xfId="0" applyNumberFormat="1" applyFill="1" applyBorder="1"/>
    <xf numFmtId="167" fontId="0" fillId="26" borderId="5" xfId="0" applyNumberFormat="1" applyFill="1" applyBorder="1"/>
    <xf numFmtId="167" fontId="0" fillId="26" borderId="32" xfId="0" applyNumberFormat="1" applyFill="1" applyBorder="1"/>
    <xf numFmtId="167" fontId="0" fillId="26" borderId="18" xfId="0" applyNumberFormat="1" applyFill="1" applyBorder="1"/>
    <xf numFmtId="0" fontId="0" fillId="26" borderId="30" xfId="0" applyFill="1" applyBorder="1" applyAlignment="1">
      <alignment horizontal="center"/>
    </xf>
    <xf numFmtId="0" fontId="0" fillId="26" borderId="5" xfId="0" applyFill="1" applyBorder="1" applyAlignment="1">
      <alignment horizontal="center"/>
    </xf>
    <xf numFmtId="165" fontId="0" fillId="26" borderId="5" xfId="0" applyNumberFormat="1" applyFill="1" applyBorder="1"/>
    <xf numFmtId="0" fontId="0" fillId="26" borderId="32" xfId="0" applyFill="1" applyBorder="1" applyAlignment="1">
      <alignment horizontal="center"/>
    </xf>
    <xf numFmtId="0" fontId="0" fillId="26" borderId="18" xfId="0" applyFill="1" applyBorder="1" applyAlignment="1">
      <alignment horizontal="center"/>
    </xf>
    <xf numFmtId="167" fontId="0" fillId="2" borderId="5" xfId="0" applyNumberFormat="1" applyFill="1" applyBorder="1"/>
  </cellXfs>
  <cellStyles count="115">
    <cellStyle name="20% - Accent1 2" xfId="3" xr:uid="{E3BD9D5C-40A3-4137-AC31-3265B51D1AB4}"/>
    <cellStyle name="20% - Accent1 3" xfId="4" xr:uid="{04C1C080-96AF-4520-98AB-0ECA1224893A}"/>
    <cellStyle name="20% - Accent1 4" xfId="2" xr:uid="{5AEF434C-2937-40BC-909D-FD65DE9B78E2}"/>
    <cellStyle name="20% - Accent2 2" xfId="6" xr:uid="{FAAF4559-B1A1-481F-990E-73EFF28F2CB6}"/>
    <cellStyle name="20% - Accent2 3" xfId="7" xr:uid="{A6572844-C2C1-4FC0-982F-27329E983D67}"/>
    <cellStyle name="20% - Accent2 4" xfId="5" xr:uid="{0AAE8722-47C4-4358-BE9A-AC217AF1F751}"/>
    <cellStyle name="20% - Accent3 2" xfId="9" xr:uid="{002B424F-4BE4-404C-8504-472D52697F92}"/>
    <cellStyle name="20% - Accent3 3" xfId="10" xr:uid="{B9F41526-0D4D-4FBA-A311-FE0214725D7E}"/>
    <cellStyle name="20% - Accent3 4" xfId="8" xr:uid="{CF92B10A-79CC-44CE-AB47-20F47558C75F}"/>
    <cellStyle name="20% - Accent4 2" xfId="12" xr:uid="{5C8C5964-73BD-4806-88BC-F776AB0E23C6}"/>
    <cellStyle name="20% - Accent4 3" xfId="13" xr:uid="{148E2D70-C3BE-4E00-BD36-C3852D9E4742}"/>
    <cellStyle name="20% - Accent4 4" xfId="11" xr:uid="{4A504936-51AA-40F7-BA7E-D65F7792E078}"/>
    <cellStyle name="20% - Accent5 2" xfId="15" xr:uid="{B0C3C2F4-6395-4233-A07D-709A31D748DB}"/>
    <cellStyle name="20% - Accent5 3" xfId="16" xr:uid="{9A7BC06E-462E-4E60-8D0C-654289E0D79F}"/>
    <cellStyle name="20% - Accent5 4" xfId="14" xr:uid="{7659EBF9-BCED-4B8A-A6BD-3AA2ED9BB739}"/>
    <cellStyle name="20% - Accent6 2" xfId="18" xr:uid="{84AF07D7-5731-48A4-8FCE-A8C9CCDCED93}"/>
    <cellStyle name="20% - Accent6 3" xfId="19" xr:uid="{18B9DEFB-31A3-4C74-90A1-5FE5E1DC3AA1}"/>
    <cellStyle name="20% - Accent6 4" xfId="17" xr:uid="{A66A62B9-9576-4988-B256-9BA0FCF0F6D0}"/>
    <cellStyle name="40% - Accent1 2" xfId="21" xr:uid="{4470232B-6950-4623-B03B-745ACCCA1728}"/>
    <cellStyle name="40% - Accent1 3" xfId="22" xr:uid="{B5B405BD-DF0C-47AA-8CD1-3F55D982C640}"/>
    <cellStyle name="40% - Accent1 4" xfId="20" xr:uid="{9207635C-9F01-41D0-8718-B5965CC7A566}"/>
    <cellStyle name="40% - Accent2 2" xfId="24" xr:uid="{D78A3D17-2720-4AC0-B2AF-12E442CF7338}"/>
    <cellStyle name="40% - Accent2 3" xfId="25" xr:uid="{8E7F7A8F-2943-4FA5-B5B0-87DD27E8B282}"/>
    <cellStyle name="40% - Accent2 4" xfId="23" xr:uid="{DD0655B2-0F7F-4CA4-930F-104C2977DBF9}"/>
    <cellStyle name="40% - Accent3 2" xfId="27" xr:uid="{59517299-55B9-4612-BE92-3482D107635E}"/>
    <cellStyle name="40% - Accent3 3" xfId="28" xr:uid="{20C7D951-BF8D-46F8-B62C-1B7A2B40DE54}"/>
    <cellStyle name="40% - Accent3 4" xfId="26" xr:uid="{0EC2B407-1ADD-4C55-8C47-EF404707C750}"/>
    <cellStyle name="40% - Accent4 2" xfId="30" xr:uid="{B138DDD7-2350-47BD-B1C6-2F0DC1CE29F3}"/>
    <cellStyle name="40% - Accent4 3" xfId="31" xr:uid="{DE259EAD-1835-4CE9-9FAE-AE0B6823D6CD}"/>
    <cellStyle name="40% - Accent4 4" xfId="29" xr:uid="{842C04ED-8ECF-4317-BBBA-82AB3BC81C55}"/>
    <cellStyle name="40% - Accent5 2" xfId="33" xr:uid="{22E8908B-7C53-42AB-A9E8-36C922A65846}"/>
    <cellStyle name="40% - Accent5 3" xfId="34" xr:uid="{7724A632-1120-4168-AEB1-27DF36504A10}"/>
    <cellStyle name="40% - Accent5 4" xfId="32" xr:uid="{CC84C6B3-6337-4D36-B3A9-B15C5E31424D}"/>
    <cellStyle name="40% - Accent6 2" xfId="36" xr:uid="{7A12C7CA-FC22-41F8-8ED3-53E8FC20E253}"/>
    <cellStyle name="40% - Accent6 3" xfId="37" xr:uid="{4AF5AE58-7B4A-4B17-BAE9-8CE4F3A12F42}"/>
    <cellStyle name="40% - Accent6 4" xfId="35" xr:uid="{FAE8CC98-F5FB-4D00-97BD-046AE18AD2C8}"/>
    <cellStyle name="60% - Accent1 2" xfId="39" xr:uid="{7ADE97FE-6BE0-44ED-AFE1-B612F79B34CE}"/>
    <cellStyle name="60% - Accent1 3" xfId="38" xr:uid="{106FA844-2BE9-4100-9C4E-C067FB08BF55}"/>
    <cellStyle name="60% - Accent2 2" xfId="41" xr:uid="{75BBA8A2-99FA-4FB3-806F-5FC82586C004}"/>
    <cellStyle name="60% - Accent2 3" xfId="40" xr:uid="{3201169C-73F9-4851-8596-08B322DB9103}"/>
    <cellStyle name="60% - Accent3 2" xfId="43" xr:uid="{CCBB0EFB-B0E7-4AA2-991E-8ADC71C2B81C}"/>
    <cellStyle name="60% - Accent3 3" xfId="42" xr:uid="{806DCDB4-F269-41CC-9BD3-C9AA8D73F15D}"/>
    <cellStyle name="60% - Accent4 2" xfId="45" xr:uid="{D085F423-71EA-4211-A8AE-4D5FFF0C043B}"/>
    <cellStyle name="60% - Accent4 3" xfId="44" xr:uid="{F693A927-8494-48D2-89D2-5ADEF6C68DE2}"/>
    <cellStyle name="60% - Accent5 2" xfId="47" xr:uid="{F7E24238-0C5B-4091-81C3-B22BAC154B79}"/>
    <cellStyle name="60% - Accent5 3" xfId="46" xr:uid="{AB7A58ED-E31E-4FD8-AA78-F2E3193856ED}"/>
    <cellStyle name="60% - Accent6 2" xfId="49" xr:uid="{060CFCF6-2EF0-4959-BC23-5ECDEAA4C4ED}"/>
    <cellStyle name="60% - Accent6 3" xfId="48" xr:uid="{7E3A3355-A02E-4061-8FC3-659001D8DC67}"/>
    <cellStyle name="Accent1 2" xfId="51" xr:uid="{4CA053E9-5FC3-4C52-B751-74069F07F506}"/>
    <cellStyle name="Accent1 3" xfId="50" xr:uid="{9FB48A0D-6870-410D-9BA3-AAAE02AB779F}"/>
    <cellStyle name="Accent2 2" xfId="53" xr:uid="{BEBCB8F6-089B-477F-A1F8-DA2A0DE5FD66}"/>
    <cellStyle name="Accent2 3" xfId="52" xr:uid="{D76EC23E-DFF8-40A6-83E6-5D3375D6AFC4}"/>
    <cellStyle name="Accent3 2" xfId="55" xr:uid="{5C539CE4-EB0D-4B9F-BF64-2E282257EBC1}"/>
    <cellStyle name="Accent3 3" xfId="54" xr:uid="{6FBE0433-0CB7-44D2-8E16-9798640D7CE0}"/>
    <cellStyle name="Accent4 2" xfId="57" xr:uid="{719C676B-4B03-4305-A808-3E0081CE8F67}"/>
    <cellStyle name="Accent4 3" xfId="56" xr:uid="{C0860991-736A-4C99-89FC-A4A4849536DA}"/>
    <cellStyle name="Accent5 2" xfId="59" xr:uid="{DEF66C5E-FD82-40F2-BDFD-6617F1510434}"/>
    <cellStyle name="Accent5 3" xfId="58" xr:uid="{94C07832-76BB-43EE-9722-A2F8CA02EF00}"/>
    <cellStyle name="Accent6 2" xfId="61" xr:uid="{E9AAC53F-80E4-4D33-AC5E-DDFFFC1C6FF0}"/>
    <cellStyle name="Accent6 3" xfId="60" xr:uid="{E6E81A6B-87AA-425E-90DC-20132FE572E8}"/>
    <cellStyle name="Bad 2" xfId="63" xr:uid="{95595141-E580-45E3-914A-BBA6DBA772D5}"/>
    <cellStyle name="Bad 3" xfId="62" xr:uid="{6B84B917-6B18-432B-BEB5-6549634F5ADF}"/>
    <cellStyle name="Calculation 2" xfId="65" xr:uid="{28F419CA-40C2-401B-A7D2-269C2865CC94}"/>
    <cellStyle name="Calculation 3" xfId="64" xr:uid="{9A2483CB-2A30-4628-9778-919C3F48D0AF}"/>
    <cellStyle name="Check Cell 2" xfId="67" xr:uid="{AA26D6D0-1FAA-4B4B-9C8C-D212E6CD38D4}"/>
    <cellStyle name="Check Cell 3" xfId="66" xr:uid="{C5BE125C-CBAF-476B-BB57-F8FF8CE3D550}"/>
    <cellStyle name="Comma 2" xfId="68" xr:uid="{DE656491-F9D5-40F5-A23D-E974DA47D272}"/>
    <cellStyle name="Comma 3" xfId="69" xr:uid="{30D1B0B8-B549-4D8E-A647-2F0E58C9F589}"/>
    <cellStyle name="Explanatory Text 2" xfId="71" xr:uid="{43E46CBE-A134-4D34-95C9-C91FB1321513}"/>
    <cellStyle name="Explanatory Text 3" xfId="70" xr:uid="{AEE2EEBD-EE70-4EDB-AFAE-471B22312E7B}"/>
    <cellStyle name="Good 2" xfId="73" xr:uid="{2BA994A4-3242-4BE1-B77D-A8FF223C75D2}"/>
    <cellStyle name="Good 3" xfId="72" xr:uid="{D36A18DA-5BA3-4D4D-9E29-FC05F8886083}"/>
    <cellStyle name="Heading 1 2" xfId="75" xr:uid="{8359725E-A09D-4E8A-B390-D20DA0C9A9EF}"/>
    <cellStyle name="Heading 1 3" xfId="74" xr:uid="{7678AA38-3587-4C32-B127-15816C3F798B}"/>
    <cellStyle name="Heading 2 2" xfId="77" xr:uid="{DBED7923-5F1E-4D34-96FE-303973BBC6B4}"/>
    <cellStyle name="Heading 2 3" xfId="76" xr:uid="{9CB63212-F748-44E3-B940-1CDB811D3BA6}"/>
    <cellStyle name="Heading 3 2" xfId="79" xr:uid="{CE341499-8D28-44C6-A779-EAC8E2EB148C}"/>
    <cellStyle name="Heading 3 3" xfId="78" xr:uid="{9523BEF2-C9C7-4A6A-ABE4-6F07BC1C017C}"/>
    <cellStyle name="Heading 4 2" xfId="81" xr:uid="{97748769-C734-4797-90E7-9ACD83F65393}"/>
    <cellStyle name="Heading 4 3" xfId="80" xr:uid="{B179B058-E38C-4AD5-AFD7-3EA02E4E5115}"/>
    <cellStyle name="Hyperlink 2" xfId="82" xr:uid="{0D1404CB-39ED-440F-8903-3481DE2DF38E}"/>
    <cellStyle name="Input 2" xfId="84" xr:uid="{4FD9C479-9AD2-42F4-A1A2-5812FB78D341}"/>
    <cellStyle name="Input 3" xfId="83" xr:uid="{953EAB84-B94E-4C67-B4C7-FC4A8131A5B1}"/>
    <cellStyle name="Linked Cell 2" xfId="86" xr:uid="{EB26D1BA-1862-4962-938A-75ADD0708E90}"/>
    <cellStyle name="Linked Cell 3" xfId="85" xr:uid="{AA87BC95-F947-41C8-B36B-B08539009788}"/>
    <cellStyle name="Neutral 2" xfId="88" xr:uid="{25086DBC-880A-4E39-A4AF-01AEF17F491B}"/>
    <cellStyle name="Neutral 3" xfId="87" xr:uid="{415B31E2-A4ED-44AD-A797-FBB86B1967B0}"/>
    <cellStyle name="Normal" xfId="0" builtinId="0"/>
    <cellStyle name="Normal 10" xfId="89" xr:uid="{0DFD3E2C-3350-4213-9B1D-DFA8FDA7C39C}"/>
    <cellStyle name="Normal 103 2" xfId="90" xr:uid="{FC6F17A5-3F6A-45C0-8887-A5541901FCAE}"/>
    <cellStyle name="Normal 11" xfId="91" xr:uid="{F658FB06-3651-472B-B7C5-EB1E0C94DEF4}"/>
    <cellStyle name="Normal 12" xfId="1" xr:uid="{3A738C4D-BB1B-460A-A103-22929C90D88B}"/>
    <cellStyle name="Normal 2" xfId="92" xr:uid="{C6DDEAA3-35CA-4A2F-A881-50A58D457F8E}"/>
    <cellStyle name="Normal 3" xfId="93" xr:uid="{C8AC2EC2-FA99-430D-8F3D-9256C4E803F4}"/>
    <cellStyle name="Normal 4" xfId="94" xr:uid="{A4F90F81-49A9-4DDE-B303-5D1B691F386E}"/>
    <cellStyle name="Normal 5" xfId="95" xr:uid="{6C28A758-6C48-4BBC-B61D-EA5BDC091738}"/>
    <cellStyle name="Normal 6" xfId="96" xr:uid="{2B9F87CC-2B7E-4F7E-8632-6F38A8F202C1}"/>
    <cellStyle name="Normal 6 2" xfId="97" xr:uid="{0BE153CC-4B8A-45A9-B316-3F137FBC0B61}"/>
    <cellStyle name="Normal 7" xfId="98" xr:uid="{0BB485F0-06C0-4FE7-B396-33F79CD0C5A7}"/>
    <cellStyle name="Normal 8" xfId="99" xr:uid="{41F7CEA9-7895-4EBB-82AE-EBE4057467C6}"/>
    <cellStyle name="Normal 9" xfId="100" xr:uid="{F6B7A964-B727-4922-AE8D-5769A2D2FB3D}"/>
    <cellStyle name="Note 2" xfId="102" xr:uid="{11008C82-337B-4416-8EDF-3281F8DF452F}"/>
    <cellStyle name="Note 3" xfId="101" xr:uid="{4CDBCF56-EFF6-4A75-A732-1EF436F1ECAB}"/>
    <cellStyle name="Output 2" xfId="104" xr:uid="{BDA30DFE-3ED5-4A99-8221-B4D2180B8CDF}"/>
    <cellStyle name="Output 3" xfId="103" xr:uid="{2DC5F2C5-705B-461A-9B7D-5E56624E4AA5}"/>
    <cellStyle name="Percent 2" xfId="105" xr:uid="{B78358ED-8BDE-484A-9C72-3347E94726D9}"/>
    <cellStyle name="Percent 3" xfId="106" xr:uid="{85A66432-64B2-4FF7-8E76-156202C56749}"/>
    <cellStyle name="Style 1" xfId="107" xr:uid="{CCACD4BE-BDA8-4F79-A177-FE07C9731C2F}"/>
    <cellStyle name="Style 1 2" xfId="108" xr:uid="{04B86EE5-68F2-46F3-890A-88E16CD2DFDA}"/>
    <cellStyle name="Title 2" xfId="110" xr:uid="{203BA8B6-BA33-4F79-A378-7A665E4665E9}"/>
    <cellStyle name="Title 3" xfId="109" xr:uid="{2F7E55DF-DD0E-428F-844D-DD81323454DE}"/>
    <cellStyle name="Total 2" xfId="112" xr:uid="{E40295AA-58DB-4D70-B204-F20EC6975886}"/>
    <cellStyle name="Total 3" xfId="111" xr:uid="{E39AEAAB-B1DA-492F-AAE4-C8FD2974E823}"/>
    <cellStyle name="Warning Text 2" xfId="114" xr:uid="{F60C7B4F-DCDB-4510-904B-A41A654AEC99}"/>
    <cellStyle name="Warning Text 3" xfId="113" xr:uid="{88691DE8-6366-478B-9183-45163F90F5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externalLink" Target="externalLinks/externalLink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Boilers'!$W$5:$W$97</c:f>
              <c:numCache>
                <c:formatCode>0.0</c:formatCode>
                <c:ptCount val="91"/>
                <c:pt idx="0">
                  <c:v>5.0999999999999996</c:v>
                </c:pt>
                <c:pt idx="1">
                  <c:v>3</c:v>
                </c:pt>
                <c:pt idx="2">
                  <c:v>2.5</c:v>
                </c:pt>
                <c:pt idx="3">
                  <c:v>1.9</c:v>
                </c:pt>
                <c:pt idx="4">
                  <c:v>3.4</c:v>
                </c:pt>
                <c:pt idx="5">
                  <c:v>6</c:v>
                </c:pt>
                <c:pt idx="6">
                  <c:v>6.5</c:v>
                </c:pt>
                <c:pt idx="7">
                  <c:v>4</c:v>
                </c:pt>
                <c:pt idx="8">
                  <c:v>2.8</c:v>
                </c:pt>
                <c:pt idx="9">
                  <c:v>1.5</c:v>
                </c:pt>
                <c:pt idx="10">
                  <c:v>1.3</c:v>
                </c:pt>
                <c:pt idx="11">
                  <c:v>3.8</c:v>
                </c:pt>
                <c:pt idx="12">
                  <c:v>2.4</c:v>
                </c:pt>
                <c:pt idx="13">
                  <c:v>2.2999999999999998</c:v>
                </c:pt>
                <c:pt idx="14">
                  <c:v>2.4</c:v>
                </c:pt>
                <c:pt idx="15">
                  <c:v>1.4</c:v>
                </c:pt>
                <c:pt idx="16">
                  <c:v>1.6</c:v>
                </c:pt>
                <c:pt idx="17">
                  <c:v>1.4</c:v>
                </c:pt>
                <c:pt idx="18">
                  <c:v>1.5</c:v>
                </c:pt>
                <c:pt idx="19">
                  <c:v>3.4</c:v>
                </c:pt>
                <c:pt idx="20">
                  <c:v>2.7</c:v>
                </c:pt>
                <c:pt idx="21">
                  <c:v>2.5</c:v>
                </c:pt>
                <c:pt idx="22">
                  <c:v>1.4</c:v>
                </c:pt>
                <c:pt idx="23">
                  <c:v>1.6</c:v>
                </c:pt>
                <c:pt idx="24">
                  <c:v>0.6</c:v>
                </c:pt>
                <c:pt idx="25">
                  <c:v>1.3</c:v>
                </c:pt>
                <c:pt idx="26">
                  <c:v>1.7</c:v>
                </c:pt>
                <c:pt idx="27">
                  <c:v>1.1000000000000001</c:v>
                </c:pt>
                <c:pt idx="28">
                  <c:v>1.5</c:v>
                </c:pt>
                <c:pt idx="29">
                  <c:v>0.5</c:v>
                </c:pt>
                <c:pt idx="30">
                  <c:v>0.6</c:v>
                </c:pt>
                <c:pt idx="31">
                  <c:v>1.1000000000000001</c:v>
                </c:pt>
                <c:pt idx="32">
                  <c:v>1.4</c:v>
                </c:pt>
                <c:pt idx="33">
                  <c:v>0.9</c:v>
                </c:pt>
                <c:pt idx="35">
                  <c:v>0.6</c:v>
                </c:pt>
                <c:pt idx="36">
                  <c:v>0.8</c:v>
                </c:pt>
                <c:pt idx="37">
                  <c:v>1.2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1.2</c:v>
                </c:pt>
                <c:pt idx="41">
                  <c:v>1.8</c:v>
                </c:pt>
                <c:pt idx="42">
                  <c:v>0.3</c:v>
                </c:pt>
                <c:pt idx="43">
                  <c:v>1</c:v>
                </c:pt>
                <c:pt idx="44">
                  <c:v>1.1000000000000001</c:v>
                </c:pt>
                <c:pt idx="45">
                  <c:v>1.8</c:v>
                </c:pt>
                <c:pt idx="46">
                  <c:v>1.2</c:v>
                </c:pt>
                <c:pt idx="47">
                  <c:v>0.6</c:v>
                </c:pt>
                <c:pt idx="48">
                  <c:v>1</c:v>
                </c:pt>
                <c:pt idx="49">
                  <c:v>1</c:v>
                </c:pt>
                <c:pt idx="50">
                  <c:v>1.2</c:v>
                </c:pt>
                <c:pt idx="51">
                  <c:v>1.6</c:v>
                </c:pt>
                <c:pt idx="53">
                  <c:v>2.6</c:v>
                </c:pt>
                <c:pt idx="54">
                  <c:v>0.6</c:v>
                </c:pt>
                <c:pt idx="55">
                  <c:v>1.8</c:v>
                </c:pt>
                <c:pt idx="56">
                  <c:v>1.2</c:v>
                </c:pt>
                <c:pt idx="57">
                  <c:v>0.8</c:v>
                </c:pt>
                <c:pt idx="58">
                  <c:v>0.9</c:v>
                </c:pt>
                <c:pt idx="59">
                  <c:v>0.7</c:v>
                </c:pt>
                <c:pt idx="60">
                  <c:v>2.2999999999999998</c:v>
                </c:pt>
                <c:pt idx="61">
                  <c:v>0.1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2.5</c:v>
                </c:pt>
                <c:pt idx="70">
                  <c:v>6</c:v>
                </c:pt>
                <c:pt idx="71">
                  <c:v>5.9</c:v>
                </c:pt>
                <c:pt idx="72">
                  <c:v>6.7</c:v>
                </c:pt>
                <c:pt idx="73">
                  <c:v>6.5</c:v>
                </c:pt>
                <c:pt idx="74">
                  <c:v>6.5</c:v>
                </c:pt>
                <c:pt idx="75">
                  <c:v>6.1</c:v>
                </c:pt>
                <c:pt idx="76">
                  <c:v>8</c:v>
                </c:pt>
                <c:pt idx="77">
                  <c:v>5.0999999999999996</c:v>
                </c:pt>
                <c:pt idx="78">
                  <c:v>4.9000000000000004</c:v>
                </c:pt>
                <c:pt idx="79">
                  <c:v>5.4</c:v>
                </c:pt>
                <c:pt idx="80">
                  <c:v>5.6</c:v>
                </c:pt>
                <c:pt idx="81">
                  <c:v>5</c:v>
                </c:pt>
                <c:pt idx="82">
                  <c:v>5.5</c:v>
                </c:pt>
                <c:pt idx="83">
                  <c:v>5.4</c:v>
                </c:pt>
                <c:pt idx="84">
                  <c:v>5.3</c:v>
                </c:pt>
                <c:pt idx="85">
                  <c:v>5.5</c:v>
                </c:pt>
                <c:pt idx="86">
                  <c:v>6.5</c:v>
                </c:pt>
                <c:pt idx="87">
                  <c:v>7.9</c:v>
                </c:pt>
                <c:pt idx="88">
                  <c:v>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78-4219-8231-6A5395AFAF30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Boilers'!$X$5:$X$97</c:f>
              <c:numCache>
                <c:formatCode>0.0</c:formatCode>
                <c:ptCount val="91"/>
                <c:pt idx="0">
                  <c:v>14</c:v>
                </c:pt>
                <c:pt idx="1">
                  <c:v>12.9</c:v>
                </c:pt>
                <c:pt idx="2">
                  <c:v>13.4</c:v>
                </c:pt>
                <c:pt idx="3">
                  <c:v>15.9</c:v>
                </c:pt>
                <c:pt idx="4">
                  <c:v>13.6</c:v>
                </c:pt>
                <c:pt idx="5">
                  <c:v>11.1</c:v>
                </c:pt>
                <c:pt idx="6">
                  <c:v>12.6</c:v>
                </c:pt>
                <c:pt idx="7">
                  <c:v>20.3</c:v>
                </c:pt>
                <c:pt idx="8">
                  <c:v>14.8</c:v>
                </c:pt>
                <c:pt idx="9">
                  <c:v>14</c:v>
                </c:pt>
                <c:pt idx="10">
                  <c:v>14.6</c:v>
                </c:pt>
                <c:pt idx="11">
                  <c:v>18.2</c:v>
                </c:pt>
                <c:pt idx="12">
                  <c:v>14</c:v>
                </c:pt>
                <c:pt idx="13">
                  <c:v>16.100000000000001</c:v>
                </c:pt>
                <c:pt idx="14">
                  <c:v>13.9</c:v>
                </c:pt>
                <c:pt idx="15">
                  <c:v>16.600000000000001</c:v>
                </c:pt>
                <c:pt idx="16">
                  <c:v>16.899999999999999</c:v>
                </c:pt>
                <c:pt idx="17">
                  <c:v>12.8</c:v>
                </c:pt>
                <c:pt idx="18">
                  <c:v>14.9</c:v>
                </c:pt>
                <c:pt idx="19">
                  <c:v>17.2</c:v>
                </c:pt>
                <c:pt idx="20">
                  <c:v>16.399999999999999</c:v>
                </c:pt>
                <c:pt idx="21">
                  <c:v>14.4</c:v>
                </c:pt>
                <c:pt idx="22">
                  <c:v>14.9</c:v>
                </c:pt>
                <c:pt idx="23">
                  <c:v>14.8</c:v>
                </c:pt>
                <c:pt idx="24">
                  <c:v>12.7</c:v>
                </c:pt>
                <c:pt idx="25">
                  <c:v>16.8</c:v>
                </c:pt>
                <c:pt idx="26">
                  <c:v>15.3</c:v>
                </c:pt>
                <c:pt idx="27">
                  <c:v>14.9</c:v>
                </c:pt>
                <c:pt idx="28">
                  <c:v>14.3</c:v>
                </c:pt>
                <c:pt idx="29">
                  <c:v>14.9</c:v>
                </c:pt>
                <c:pt idx="30">
                  <c:v>14.1</c:v>
                </c:pt>
                <c:pt idx="31">
                  <c:v>19</c:v>
                </c:pt>
                <c:pt idx="32">
                  <c:v>18.600000000000001</c:v>
                </c:pt>
                <c:pt idx="33">
                  <c:v>22.1</c:v>
                </c:pt>
                <c:pt idx="34">
                  <c:v>25</c:v>
                </c:pt>
                <c:pt idx="35">
                  <c:v>23.2</c:v>
                </c:pt>
                <c:pt idx="36">
                  <c:v>15.7</c:v>
                </c:pt>
                <c:pt idx="37">
                  <c:v>14.9</c:v>
                </c:pt>
                <c:pt idx="38">
                  <c:v>14.3</c:v>
                </c:pt>
                <c:pt idx="39">
                  <c:v>16.100000000000001</c:v>
                </c:pt>
                <c:pt idx="40">
                  <c:v>15.8</c:v>
                </c:pt>
                <c:pt idx="41">
                  <c:v>14.3</c:v>
                </c:pt>
                <c:pt idx="42">
                  <c:v>12.2</c:v>
                </c:pt>
                <c:pt idx="43">
                  <c:v>13.8</c:v>
                </c:pt>
                <c:pt idx="44">
                  <c:v>14.4</c:v>
                </c:pt>
                <c:pt idx="45">
                  <c:v>16.8</c:v>
                </c:pt>
                <c:pt idx="46">
                  <c:v>16.100000000000001</c:v>
                </c:pt>
                <c:pt idx="47">
                  <c:v>18.600000000000001</c:v>
                </c:pt>
                <c:pt idx="48">
                  <c:v>13.6</c:v>
                </c:pt>
                <c:pt idx="49">
                  <c:v>15.4</c:v>
                </c:pt>
                <c:pt idx="50">
                  <c:v>16.2</c:v>
                </c:pt>
                <c:pt idx="51">
                  <c:v>20.6</c:v>
                </c:pt>
                <c:pt idx="52">
                  <c:v>21.9</c:v>
                </c:pt>
                <c:pt idx="53">
                  <c:v>19.600000000000001</c:v>
                </c:pt>
                <c:pt idx="54">
                  <c:v>18.3</c:v>
                </c:pt>
                <c:pt idx="55">
                  <c:v>11</c:v>
                </c:pt>
                <c:pt idx="56">
                  <c:v>11</c:v>
                </c:pt>
                <c:pt idx="57">
                  <c:v>10.9</c:v>
                </c:pt>
                <c:pt idx="58">
                  <c:v>10.9</c:v>
                </c:pt>
                <c:pt idx="59">
                  <c:v>11.1</c:v>
                </c:pt>
                <c:pt idx="60">
                  <c:v>10.9</c:v>
                </c:pt>
                <c:pt idx="61">
                  <c:v>10.9</c:v>
                </c:pt>
                <c:pt idx="62">
                  <c:v>11</c:v>
                </c:pt>
                <c:pt idx="63">
                  <c:v>10.9</c:v>
                </c:pt>
                <c:pt idx="64">
                  <c:v>11</c:v>
                </c:pt>
                <c:pt idx="65">
                  <c:v>10.8</c:v>
                </c:pt>
                <c:pt idx="66">
                  <c:v>12.5</c:v>
                </c:pt>
                <c:pt idx="67">
                  <c:v>13.3</c:v>
                </c:pt>
                <c:pt idx="68">
                  <c:v>14</c:v>
                </c:pt>
                <c:pt idx="69">
                  <c:v>13.7</c:v>
                </c:pt>
                <c:pt idx="70">
                  <c:v>13.5</c:v>
                </c:pt>
                <c:pt idx="71">
                  <c:v>13.5</c:v>
                </c:pt>
                <c:pt idx="72">
                  <c:v>13.8</c:v>
                </c:pt>
                <c:pt idx="73">
                  <c:v>14</c:v>
                </c:pt>
                <c:pt idx="74">
                  <c:v>14</c:v>
                </c:pt>
                <c:pt idx="75">
                  <c:v>13.4</c:v>
                </c:pt>
                <c:pt idx="76">
                  <c:v>16.399999999999999</c:v>
                </c:pt>
                <c:pt idx="77">
                  <c:v>13.5</c:v>
                </c:pt>
                <c:pt idx="78">
                  <c:v>13.4</c:v>
                </c:pt>
                <c:pt idx="79">
                  <c:v>13.7</c:v>
                </c:pt>
                <c:pt idx="80">
                  <c:v>13</c:v>
                </c:pt>
                <c:pt idx="81">
                  <c:v>13.6</c:v>
                </c:pt>
                <c:pt idx="82">
                  <c:v>13.8</c:v>
                </c:pt>
                <c:pt idx="83">
                  <c:v>13.7</c:v>
                </c:pt>
                <c:pt idx="84">
                  <c:v>16.8</c:v>
                </c:pt>
                <c:pt idx="85">
                  <c:v>13.5</c:v>
                </c:pt>
                <c:pt idx="86">
                  <c:v>12.6</c:v>
                </c:pt>
                <c:pt idx="87">
                  <c:v>18.7</c:v>
                </c:pt>
                <c:pt idx="88">
                  <c:v>28.1</c:v>
                </c:pt>
                <c:pt idx="89">
                  <c:v>28.8</c:v>
                </c:pt>
                <c:pt idx="90">
                  <c:v>27.3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78-4219-8231-6A5395AFA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 Boilers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Boilers'!$AC$5:$AC$97</c:f>
              <c:numCache>
                <c:formatCode>0.0</c:formatCode>
                <c:ptCount val="91"/>
                <c:pt idx="0">
                  <c:v>330.1</c:v>
                </c:pt>
                <c:pt idx="1">
                  <c:v>214.7</c:v>
                </c:pt>
                <c:pt idx="2">
                  <c:v>167.8</c:v>
                </c:pt>
                <c:pt idx="3">
                  <c:v>147.1</c:v>
                </c:pt>
                <c:pt idx="4">
                  <c:v>132</c:v>
                </c:pt>
                <c:pt idx="5">
                  <c:v>114</c:v>
                </c:pt>
                <c:pt idx="6">
                  <c:v>149.69999999999999</c:v>
                </c:pt>
                <c:pt idx="7">
                  <c:v>376.5</c:v>
                </c:pt>
                <c:pt idx="8">
                  <c:v>190.7</c:v>
                </c:pt>
                <c:pt idx="9">
                  <c:v>89</c:v>
                </c:pt>
                <c:pt idx="10">
                  <c:v>71.5</c:v>
                </c:pt>
                <c:pt idx="11">
                  <c:v>202</c:v>
                </c:pt>
                <c:pt idx="12">
                  <c:v>259</c:v>
                </c:pt>
                <c:pt idx="13">
                  <c:v>100.3</c:v>
                </c:pt>
                <c:pt idx="14">
                  <c:v>188.9</c:v>
                </c:pt>
                <c:pt idx="15">
                  <c:v>195.1</c:v>
                </c:pt>
                <c:pt idx="16">
                  <c:v>209</c:v>
                </c:pt>
                <c:pt idx="17">
                  <c:v>130.69999999999999</c:v>
                </c:pt>
                <c:pt idx="18">
                  <c:v>71.400000000000006</c:v>
                </c:pt>
                <c:pt idx="19">
                  <c:v>75.900000000000006</c:v>
                </c:pt>
                <c:pt idx="20">
                  <c:v>133.30000000000001</c:v>
                </c:pt>
                <c:pt idx="21">
                  <c:v>258.5</c:v>
                </c:pt>
                <c:pt idx="22">
                  <c:v>182.4</c:v>
                </c:pt>
                <c:pt idx="23">
                  <c:v>81</c:v>
                </c:pt>
                <c:pt idx="24">
                  <c:v>107.1</c:v>
                </c:pt>
                <c:pt idx="25">
                  <c:v>130</c:v>
                </c:pt>
                <c:pt idx="26">
                  <c:v>91.6</c:v>
                </c:pt>
                <c:pt idx="27">
                  <c:v>145.19999999999999</c:v>
                </c:pt>
                <c:pt idx="28">
                  <c:v>52.2</c:v>
                </c:pt>
                <c:pt idx="29">
                  <c:v>103.6</c:v>
                </c:pt>
                <c:pt idx="30">
                  <c:v>117.3</c:v>
                </c:pt>
                <c:pt idx="31">
                  <c:v>173.4</c:v>
                </c:pt>
                <c:pt idx="32">
                  <c:v>144.69999999999999</c:v>
                </c:pt>
                <c:pt idx="33">
                  <c:v>319.60000000000002</c:v>
                </c:pt>
                <c:pt idx="35">
                  <c:v>206.5</c:v>
                </c:pt>
                <c:pt idx="36">
                  <c:v>130.69999999999999</c:v>
                </c:pt>
                <c:pt idx="37">
                  <c:v>66.3</c:v>
                </c:pt>
                <c:pt idx="38">
                  <c:v>91</c:v>
                </c:pt>
                <c:pt idx="39">
                  <c:v>143.9</c:v>
                </c:pt>
                <c:pt idx="40">
                  <c:v>307.89999999999998</c:v>
                </c:pt>
                <c:pt idx="41">
                  <c:v>159.1</c:v>
                </c:pt>
                <c:pt idx="42">
                  <c:v>49.1</c:v>
                </c:pt>
                <c:pt idx="43">
                  <c:v>87.5</c:v>
                </c:pt>
                <c:pt idx="44">
                  <c:v>57.3</c:v>
                </c:pt>
                <c:pt idx="45">
                  <c:v>117.9</c:v>
                </c:pt>
                <c:pt idx="46">
                  <c:v>180</c:v>
                </c:pt>
                <c:pt idx="47">
                  <c:v>293.5</c:v>
                </c:pt>
                <c:pt idx="48">
                  <c:v>165.5</c:v>
                </c:pt>
                <c:pt idx="49">
                  <c:v>114.9</c:v>
                </c:pt>
                <c:pt idx="50">
                  <c:v>173.5</c:v>
                </c:pt>
                <c:pt idx="51">
                  <c:v>220.7</c:v>
                </c:pt>
                <c:pt idx="53">
                  <c:v>396.4</c:v>
                </c:pt>
                <c:pt idx="54">
                  <c:v>68</c:v>
                </c:pt>
                <c:pt idx="55">
                  <c:v>60.3</c:v>
                </c:pt>
                <c:pt idx="56">
                  <c:v>44.2</c:v>
                </c:pt>
                <c:pt idx="57">
                  <c:v>83.6</c:v>
                </c:pt>
                <c:pt idx="58">
                  <c:v>17.8</c:v>
                </c:pt>
                <c:pt idx="59">
                  <c:v>30.7</c:v>
                </c:pt>
                <c:pt idx="60">
                  <c:v>26.7</c:v>
                </c:pt>
                <c:pt idx="61">
                  <c:v>39</c:v>
                </c:pt>
                <c:pt idx="62">
                  <c:v>18.8</c:v>
                </c:pt>
                <c:pt idx="63">
                  <c:v>40.6</c:v>
                </c:pt>
                <c:pt idx="64">
                  <c:v>32.700000000000003</c:v>
                </c:pt>
                <c:pt idx="65">
                  <c:v>36.299999999999997</c:v>
                </c:pt>
                <c:pt idx="66">
                  <c:v>68.5</c:v>
                </c:pt>
                <c:pt idx="67">
                  <c:v>74.900000000000006</c:v>
                </c:pt>
                <c:pt idx="68">
                  <c:v>68.7</c:v>
                </c:pt>
                <c:pt idx="69">
                  <c:v>61.8</c:v>
                </c:pt>
                <c:pt idx="70">
                  <c:v>51.7</c:v>
                </c:pt>
                <c:pt idx="71">
                  <c:v>46.7</c:v>
                </c:pt>
                <c:pt idx="72">
                  <c:v>41.7</c:v>
                </c:pt>
                <c:pt idx="73">
                  <c:v>38.799999999999997</c:v>
                </c:pt>
                <c:pt idx="74">
                  <c:v>89</c:v>
                </c:pt>
                <c:pt idx="75">
                  <c:v>43.7</c:v>
                </c:pt>
                <c:pt idx="76">
                  <c:v>61.6</c:v>
                </c:pt>
                <c:pt idx="77">
                  <c:v>61.2</c:v>
                </c:pt>
                <c:pt idx="78">
                  <c:v>15.4</c:v>
                </c:pt>
                <c:pt idx="79">
                  <c:v>71.7</c:v>
                </c:pt>
                <c:pt idx="80">
                  <c:v>52.5</c:v>
                </c:pt>
                <c:pt idx="81">
                  <c:v>23.8</c:v>
                </c:pt>
                <c:pt idx="82">
                  <c:v>62.6</c:v>
                </c:pt>
                <c:pt idx="83">
                  <c:v>44.3</c:v>
                </c:pt>
                <c:pt idx="84">
                  <c:v>42.5</c:v>
                </c:pt>
                <c:pt idx="85">
                  <c:v>86.9</c:v>
                </c:pt>
                <c:pt idx="86">
                  <c:v>45.8</c:v>
                </c:pt>
                <c:pt idx="87">
                  <c:v>76</c:v>
                </c:pt>
                <c:pt idx="88">
                  <c:v>48.4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59-419B-A717-A4F043BA0D3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Boilers'!$AD$5:$AD$97</c:f>
              <c:numCache>
                <c:formatCode>0.0</c:formatCode>
                <c:ptCount val="91"/>
                <c:pt idx="0">
                  <c:v>232</c:v>
                </c:pt>
                <c:pt idx="1">
                  <c:v>217.9</c:v>
                </c:pt>
                <c:pt idx="2">
                  <c:v>224.2</c:v>
                </c:pt>
                <c:pt idx="3">
                  <c:v>247.2</c:v>
                </c:pt>
                <c:pt idx="4">
                  <c:v>206.1</c:v>
                </c:pt>
                <c:pt idx="5">
                  <c:v>157.80000000000001</c:v>
                </c:pt>
                <c:pt idx="6">
                  <c:v>179.5</c:v>
                </c:pt>
                <c:pt idx="7">
                  <c:v>281.3</c:v>
                </c:pt>
                <c:pt idx="8">
                  <c:v>228.2</c:v>
                </c:pt>
                <c:pt idx="9">
                  <c:v>233</c:v>
                </c:pt>
                <c:pt idx="10">
                  <c:v>238.4</c:v>
                </c:pt>
                <c:pt idx="11">
                  <c:v>271.89999999999998</c:v>
                </c:pt>
                <c:pt idx="12">
                  <c:v>211.2</c:v>
                </c:pt>
                <c:pt idx="13">
                  <c:v>233.2</c:v>
                </c:pt>
                <c:pt idx="14">
                  <c:v>211.8</c:v>
                </c:pt>
                <c:pt idx="15">
                  <c:v>241.9</c:v>
                </c:pt>
                <c:pt idx="16">
                  <c:v>250.5</c:v>
                </c:pt>
                <c:pt idx="17">
                  <c:v>203.6</c:v>
                </c:pt>
                <c:pt idx="18">
                  <c:v>235.3</c:v>
                </c:pt>
                <c:pt idx="19">
                  <c:v>265</c:v>
                </c:pt>
                <c:pt idx="20">
                  <c:v>257.5</c:v>
                </c:pt>
                <c:pt idx="21">
                  <c:v>233.3</c:v>
                </c:pt>
                <c:pt idx="22">
                  <c:v>239.8</c:v>
                </c:pt>
                <c:pt idx="23">
                  <c:v>238.9</c:v>
                </c:pt>
                <c:pt idx="24">
                  <c:v>215.4</c:v>
                </c:pt>
                <c:pt idx="25">
                  <c:v>263.39999999999998</c:v>
                </c:pt>
                <c:pt idx="26">
                  <c:v>257</c:v>
                </c:pt>
                <c:pt idx="27">
                  <c:v>255.7</c:v>
                </c:pt>
                <c:pt idx="28">
                  <c:v>235.1</c:v>
                </c:pt>
                <c:pt idx="29">
                  <c:v>256.3</c:v>
                </c:pt>
                <c:pt idx="30">
                  <c:v>247.9</c:v>
                </c:pt>
                <c:pt idx="31">
                  <c:v>297.3</c:v>
                </c:pt>
                <c:pt idx="32">
                  <c:v>292.39999999999998</c:v>
                </c:pt>
                <c:pt idx="33">
                  <c:v>328.6</c:v>
                </c:pt>
                <c:pt idx="34">
                  <c:v>356.5</c:v>
                </c:pt>
                <c:pt idx="35">
                  <c:v>333.1</c:v>
                </c:pt>
                <c:pt idx="36">
                  <c:v>263.7</c:v>
                </c:pt>
                <c:pt idx="37">
                  <c:v>255.8</c:v>
                </c:pt>
                <c:pt idx="38">
                  <c:v>239.6</c:v>
                </c:pt>
                <c:pt idx="39">
                  <c:v>239.2</c:v>
                </c:pt>
                <c:pt idx="40">
                  <c:v>256.8</c:v>
                </c:pt>
                <c:pt idx="41">
                  <c:v>249.3</c:v>
                </c:pt>
                <c:pt idx="42">
                  <c:v>228.6</c:v>
                </c:pt>
                <c:pt idx="43">
                  <c:v>244.7</c:v>
                </c:pt>
                <c:pt idx="44">
                  <c:v>246.2</c:v>
                </c:pt>
                <c:pt idx="45">
                  <c:v>274.3</c:v>
                </c:pt>
                <c:pt idx="46">
                  <c:v>266.89999999999998</c:v>
                </c:pt>
                <c:pt idx="47">
                  <c:v>291.89999999999998</c:v>
                </c:pt>
                <c:pt idx="48">
                  <c:v>242.7</c:v>
                </c:pt>
                <c:pt idx="49">
                  <c:v>259.8</c:v>
                </c:pt>
                <c:pt idx="50">
                  <c:v>268.5</c:v>
                </c:pt>
                <c:pt idx="51">
                  <c:v>313.10000000000002</c:v>
                </c:pt>
                <c:pt idx="52">
                  <c:v>278.3</c:v>
                </c:pt>
                <c:pt idx="53">
                  <c:v>257.89999999999998</c:v>
                </c:pt>
                <c:pt idx="54">
                  <c:v>281.3</c:v>
                </c:pt>
                <c:pt idx="55">
                  <c:v>217.9</c:v>
                </c:pt>
                <c:pt idx="56">
                  <c:v>217.4</c:v>
                </c:pt>
                <c:pt idx="57">
                  <c:v>216.2</c:v>
                </c:pt>
                <c:pt idx="58">
                  <c:v>215.1</c:v>
                </c:pt>
                <c:pt idx="59">
                  <c:v>215.4</c:v>
                </c:pt>
                <c:pt idx="60">
                  <c:v>213.8</c:v>
                </c:pt>
                <c:pt idx="61">
                  <c:v>215.6</c:v>
                </c:pt>
                <c:pt idx="62">
                  <c:v>216</c:v>
                </c:pt>
                <c:pt idx="63">
                  <c:v>215.1</c:v>
                </c:pt>
                <c:pt idx="64">
                  <c:v>215.5</c:v>
                </c:pt>
                <c:pt idx="65">
                  <c:v>213.4</c:v>
                </c:pt>
                <c:pt idx="66">
                  <c:v>230.1</c:v>
                </c:pt>
                <c:pt idx="67">
                  <c:v>238.8</c:v>
                </c:pt>
                <c:pt idx="68">
                  <c:v>245.8</c:v>
                </c:pt>
                <c:pt idx="69">
                  <c:v>243.2</c:v>
                </c:pt>
                <c:pt idx="70">
                  <c:v>241.5</c:v>
                </c:pt>
                <c:pt idx="71">
                  <c:v>240.5</c:v>
                </c:pt>
                <c:pt idx="72">
                  <c:v>243.9</c:v>
                </c:pt>
                <c:pt idx="73">
                  <c:v>246.3</c:v>
                </c:pt>
                <c:pt idx="74">
                  <c:v>247.1</c:v>
                </c:pt>
                <c:pt idx="75">
                  <c:v>240.6</c:v>
                </c:pt>
                <c:pt idx="76">
                  <c:v>264.10000000000002</c:v>
                </c:pt>
                <c:pt idx="77">
                  <c:v>240.6</c:v>
                </c:pt>
                <c:pt idx="78">
                  <c:v>240.6</c:v>
                </c:pt>
                <c:pt idx="79">
                  <c:v>243.7</c:v>
                </c:pt>
                <c:pt idx="80">
                  <c:v>236.3</c:v>
                </c:pt>
                <c:pt idx="81">
                  <c:v>241.1</c:v>
                </c:pt>
                <c:pt idx="82">
                  <c:v>243.6</c:v>
                </c:pt>
                <c:pt idx="83">
                  <c:v>242.2</c:v>
                </c:pt>
                <c:pt idx="84">
                  <c:v>271.7</c:v>
                </c:pt>
                <c:pt idx="85">
                  <c:v>241.3</c:v>
                </c:pt>
                <c:pt idx="86">
                  <c:v>232.2</c:v>
                </c:pt>
                <c:pt idx="87">
                  <c:v>285.3</c:v>
                </c:pt>
                <c:pt idx="88">
                  <c:v>379.8</c:v>
                </c:pt>
                <c:pt idx="89">
                  <c:v>383.2</c:v>
                </c:pt>
                <c:pt idx="90">
                  <c:v>364.2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59-419B-A717-A4F043BA0D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6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A50 Service</a:t>
            </a:r>
            <a:r>
              <a:rPr lang="en-US" b="1" baseline="0"/>
              <a:t> </a:t>
            </a:r>
            <a:r>
              <a:rPr lang="en-US" b="1"/>
              <a:t>Boilers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Boilers'!$AI$5:$AI$97</c:f>
              <c:numCache>
                <c:formatCode>0.0</c:formatCode>
                <c:ptCount val="91"/>
                <c:pt idx="0">
                  <c:v>128.69999999999999</c:v>
                </c:pt>
                <c:pt idx="1">
                  <c:v>92.2</c:v>
                </c:pt>
                <c:pt idx="2">
                  <c:v>111.9</c:v>
                </c:pt>
                <c:pt idx="3">
                  <c:v>113.6</c:v>
                </c:pt>
                <c:pt idx="4">
                  <c:v>76.400000000000006</c:v>
                </c:pt>
                <c:pt idx="5">
                  <c:v>87.4</c:v>
                </c:pt>
                <c:pt idx="6">
                  <c:v>165</c:v>
                </c:pt>
                <c:pt idx="7">
                  <c:v>125.3</c:v>
                </c:pt>
                <c:pt idx="8">
                  <c:v>107</c:v>
                </c:pt>
                <c:pt idx="9">
                  <c:v>94.7</c:v>
                </c:pt>
                <c:pt idx="10">
                  <c:v>94</c:v>
                </c:pt>
                <c:pt idx="11">
                  <c:v>81.599999999999994</c:v>
                </c:pt>
                <c:pt idx="12">
                  <c:v>93.7</c:v>
                </c:pt>
                <c:pt idx="13">
                  <c:v>102.8</c:v>
                </c:pt>
                <c:pt idx="14">
                  <c:v>102.9</c:v>
                </c:pt>
                <c:pt idx="15">
                  <c:v>99.6</c:v>
                </c:pt>
                <c:pt idx="16">
                  <c:v>97.9</c:v>
                </c:pt>
                <c:pt idx="17">
                  <c:v>78.099999999999994</c:v>
                </c:pt>
                <c:pt idx="18">
                  <c:v>88.8</c:v>
                </c:pt>
                <c:pt idx="19">
                  <c:v>92.8</c:v>
                </c:pt>
                <c:pt idx="20">
                  <c:v>133.30000000000001</c:v>
                </c:pt>
                <c:pt idx="21">
                  <c:v>120.4</c:v>
                </c:pt>
                <c:pt idx="22">
                  <c:v>111.1</c:v>
                </c:pt>
                <c:pt idx="23">
                  <c:v>102.9</c:v>
                </c:pt>
                <c:pt idx="24">
                  <c:v>116.3</c:v>
                </c:pt>
                <c:pt idx="25">
                  <c:v>121.6</c:v>
                </c:pt>
                <c:pt idx="26">
                  <c:v>105.4</c:v>
                </c:pt>
                <c:pt idx="27">
                  <c:v>84.2</c:v>
                </c:pt>
                <c:pt idx="28">
                  <c:v>49.4</c:v>
                </c:pt>
                <c:pt idx="29">
                  <c:v>56.1</c:v>
                </c:pt>
                <c:pt idx="30">
                  <c:v>68.8</c:v>
                </c:pt>
                <c:pt idx="31">
                  <c:v>96</c:v>
                </c:pt>
                <c:pt idx="32">
                  <c:v>54.8</c:v>
                </c:pt>
                <c:pt idx="33">
                  <c:v>103.4</c:v>
                </c:pt>
                <c:pt idx="35">
                  <c:v>113.7</c:v>
                </c:pt>
                <c:pt idx="36">
                  <c:v>102.6</c:v>
                </c:pt>
                <c:pt idx="37">
                  <c:v>87.8</c:v>
                </c:pt>
                <c:pt idx="38">
                  <c:v>73.400000000000006</c:v>
                </c:pt>
                <c:pt idx="39">
                  <c:v>102.3</c:v>
                </c:pt>
                <c:pt idx="40">
                  <c:v>113.5</c:v>
                </c:pt>
                <c:pt idx="41">
                  <c:v>80.599999999999994</c:v>
                </c:pt>
                <c:pt idx="42">
                  <c:v>69.2</c:v>
                </c:pt>
                <c:pt idx="43">
                  <c:v>81.400000000000006</c:v>
                </c:pt>
                <c:pt idx="44">
                  <c:v>99.3</c:v>
                </c:pt>
                <c:pt idx="45">
                  <c:v>97.8</c:v>
                </c:pt>
                <c:pt idx="46">
                  <c:v>102.1</c:v>
                </c:pt>
                <c:pt idx="47">
                  <c:v>123.1</c:v>
                </c:pt>
                <c:pt idx="48">
                  <c:v>81.5</c:v>
                </c:pt>
                <c:pt idx="49">
                  <c:v>78.7</c:v>
                </c:pt>
                <c:pt idx="50">
                  <c:v>82.4</c:v>
                </c:pt>
                <c:pt idx="51">
                  <c:v>94</c:v>
                </c:pt>
                <c:pt idx="53">
                  <c:v>129.30000000000001</c:v>
                </c:pt>
                <c:pt idx="54">
                  <c:v>56.1</c:v>
                </c:pt>
                <c:pt idx="55">
                  <c:v>49.1</c:v>
                </c:pt>
                <c:pt idx="56">
                  <c:v>52.7</c:v>
                </c:pt>
                <c:pt idx="57">
                  <c:v>56.7</c:v>
                </c:pt>
                <c:pt idx="58">
                  <c:v>23.9</c:v>
                </c:pt>
                <c:pt idx="59">
                  <c:v>38.6</c:v>
                </c:pt>
                <c:pt idx="60">
                  <c:v>45.1</c:v>
                </c:pt>
                <c:pt idx="61">
                  <c:v>41.4</c:v>
                </c:pt>
                <c:pt idx="62">
                  <c:v>48.8</c:v>
                </c:pt>
                <c:pt idx="63">
                  <c:v>54.5</c:v>
                </c:pt>
                <c:pt idx="64">
                  <c:v>47</c:v>
                </c:pt>
                <c:pt idx="65">
                  <c:v>42.3</c:v>
                </c:pt>
                <c:pt idx="66">
                  <c:v>38.1</c:v>
                </c:pt>
                <c:pt idx="67">
                  <c:v>53.4</c:v>
                </c:pt>
                <c:pt idx="68">
                  <c:v>55.4</c:v>
                </c:pt>
                <c:pt idx="69">
                  <c:v>53.3</c:v>
                </c:pt>
                <c:pt idx="70">
                  <c:v>52.7</c:v>
                </c:pt>
                <c:pt idx="71">
                  <c:v>52.8</c:v>
                </c:pt>
                <c:pt idx="72">
                  <c:v>53.4</c:v>
                </c:pt>
                <c:pt idx="73">
                  <c:v>44.2</c:v>
                </c:pt>
                <c:pt idx="74">
                  <c:v>55</c:v>
                </c:pt>
                <c:pt idx="75">
                  <c:v>42.4</c:v>
                </c:pt>
                <c:pt idx="76">
                  <c:v>56.4</c:v>
                </c:pt>
                <c:pt idx="77">
                  <c:v>59.2</c:v>
                </c:pt>
                <c:pt idx="78">
                  <c:v>53.4</c:v>
                </c:pt>
                <c:pt idx="79">
                  <c:v>52.4</c:v>
                </c:pt>
                <c:pt idx="80">
                  <c:v>47.5</c:v>
                </c:pt>
                <c:pt idx="81">
                  <c:v>54.4</c:v>
                </c:pt>
                <c:pt idx="82">
                  <c:v>55</c:v>
                </c:pt>
                <c:pt idx="83">
                  <c:v>59.2</c:v>
                </c:pt>
                <c:pt idx="84">
                  <c:v>65</c:v>
                </c:pt>
                <c:pt idx="85">
                  <c:v>60.4</c:v>
                </c:pt>
                <c:pt idx="86">
                  <c:v>42.2</c:v>
                </c:pt>
                <c:pt idx="87">
                  <c:v>53.8</c:v>
                </c:pt>
                <c:pt idx="88">
                  <c:v>53.9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BC-4462-A1AA-9C2BA87C9E1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'A50 Service Boilers'!$N$5:$N$97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'A50 Service Boilers'!$AJ$5:$AJ$97</c:f>
              <c:numCache>
                <c:formatCode>0.0</c:formatCode>
                <c:ptCount val="91"/>
                <c:pt idx="0">
                  <c:v>299.3</c:v>
                </c:pt>
                <c:pt idx="1">
                  <c:v>293.89999999999998</c:v>
                </c:pt>
                <c:pt idx="2">
                  <c:v>295.89999999999998</c:v>
                </c:pt>
                <c:pt idx="3">
                  <c:v>292.3</c:v>
                </c:pt>
                <c:pt idx="4">
                  <c:v>260.5</c:v>
                </c:pt>
                <c:pt idx="5">
                  <c:v>219.3</c:v>
                </c:pt>
                <c:pt idx="6">
                  <c:v>232.6</c:v>
                </c:pt>
                <c:pt idx="7">
                  <c:v>274.3</c:v>
                </c:pt>
                <c:pt idx="8">
                  <c:v>278.7</c:v>
                </c:pt>
                <c:pt idx="9">
                  <c:v>300.3</c:v>
                </c:pt>
                <c:pt idx="10">
                  <c:v>299.7</c:v>
                </c:pt>
                <c:pt idx="11">
                  <c:v>294.89999999999998</c:v>
                </c:pt>
                <c:pt idx="12">
                  <c:v>263.10000000000002</c:v>
                </c:pt>
                <c:pt idx="13">
                  <c:v>264.8</c:v>
                </c:pt>
                <c:pt idx="14">
                  <c:v>265.7</c:v>
                </c:pt>
                <c:pt idx="15">
                  <c:v>271.39999999999998</c:v>
                </c:pt>
                <c:pt idx="16">
                  <c:v>280.39999999999998</c:v>
                </c:pt>
                <c:pt idx="17">
                  <c:v>270</c:v>
                </c:pt>
                <c:pt idx="18">
                  <c:v>288.39999999999998</c:v>
                </c:pt>
                <c:pt idx="19">
                  <c:v>301.2</c:v>
                </c:pt>
                <c:pt idx="20">
                  <c:v>301.2</c:v>
                </c:pt>
                <c:pt idx="21">
                  <c:v>294.10000000000002</c:v>
                </c:pt>
                <c:pt idx="22">
                  <c:v>296.3</c:v>
                </c:pt>
                <c:pt idx="23">
                  <c:v>296.5</c:v>
                </c:pt>
                <c:pt idx="24">
                  <c:v>293.39999999999998</c:v>
                </c:pt>
                <c:pt idx="25">
                  <c:v>304.8</c:v>
                </c:pt>
                <c:pt idx="26">
                  <c:v>320.39999999999998</c:v>
                </c:pt>
                <c:pt idx="27">
                  <c:v>324.60000000000002</c:v>
                </c:pt>
                <c:pt idx="28">
                  <c:v>299.60000000000002</c:v>
                </c:pt>
                <c:pt idx="29">
                  <c:v>324.5</c:v>
                </c:pt>
                <c:pt idx="30">
                  <c:v>324.89999999999998</c:v>
                </c:pt>
                <c:pt idx="31">
                  <c:v>324.8</c:v>
                </c:pt>
                <c:pt idx="32">
                  <c:v>323.39999999999998</c:v>
                </c:pt>
                <c:pt idx="33">
                  <c:v>325.3</c:v>
                </c:pt>
                <c:pt idx="34">
                  <c:v>323.5</c:v>
                </c:pt>
                <c:pt idx="35">
                  <c:v>313.89999999999998</c:v>
                </c:pt>
                <c:pt idx="36">
                  <c:v>324.5</c:v>
                </c:pt>
                <c:pt idx="37">
                  <c:v>323.7</c:v>
                </c:pt>
                <c:pt idx="38">
                  <c:v>306.2</c:v>
                </c:pt>
                <c:pt idx="39">
                  <c:v>274.89999999999998</c:v>
                </c:pt>
                <c:pt idx="40">
                  <c:v>310.5</c:v>
                </c:pt>
                <c:pt idx="41">
                  <c:v>324.3</c:v>
                </c:pt>
                <c:pt idx="42">
                  <c:v>323.5</c:v>
                </c:pt>
                <c:pt idx="43">
                  <c:v>324</c:v>
                </c:pt>
                <c:pt idx="44">
                  <c:v>316.60000000000002</c:v>
                </c:pt>
                <c:pt idx="45">
                  <c:v>323.39999999999998</c:v>
                </c:pt>
                <c:pt idx="46">
                  <c:v>322.89999999999998</c:v>
                </c:pt>
                <c:pt idx="47">
                  <c:v>323.2</c:v>
                </c:pt>
                <c:pt idx="48">
                  <c:v>323.89999999999998</c:v>
                </c:pt>
                <c:pt idx="49">
                  <c:v>322.3</c:v>
                </c:pt>
                <c:pt idx="50">
                  <c:v>324.3</c:v>
                </c:pt>
                <c:pt idx="51">
                  <c:v>324.3</c:v>
                </c:pt>
                <c:pt idx="52">
                  <c:v>242</c:v>
                </c:pt>
                <c:pt idx="53">
                  <c:v>246.6</c:v>
                </c:pt>
                <c:pt idx="54">
                  <c:v>309.5</c:v>
                </c:pt>
                <c:pt idx="55">
                  <c:v>325.60000000000002</c:v>
                </c:pt>
                <c:pt idx="56">
                  <c:v>325.5</c:v>
                </c:pt>
                <c:pt idx="57">
                  <c:v>324.39999999999998</c:v>
                </c:pt>
                <c:pt idx="58">
                  <c:v>323.39999999999998</c:v>
                </c:pt>
                <c:pt idx="59">
                  <c:v>321.10000000000002</c:v>
                </c:pt>
                <c:pt idx="60">
                  <c:v>320.5</c:v>
                </c:pt>
                <c:pt idx="61">
                  <c:v>323.7</c:v>
                </c:pt>
                <c:pt idx="62">
                  <c:v>323.3</c:v>
                </c:pt>
                <c:pt idx="63">
                  <c:v>322.89999999999998</c:v>
                </c:pt>
                <c:pt idx="64">
                  <c:v>322.8</c:v>
                </c:pt>
                <c:pt idx="65">
                  <c:v>320.5</c:v>
                </c:pt>
                <c:pt idx="66">
                  <c:v>320.7</c:v>
                </c:pt>
                <c:pt idx="67">
                  <c:v>323.3</c:v>
                </c:pt>
                <c:pt idx="68">
                  <c:v>323.5</c:v>
                </c:pt>
                <c:pt idx="69">
                  <c:v>323.39999999999998</c:v>
                </c:pt>
                <c:pt idx="70">
                  <c:v>323.10000000000002</c:v>
                </c:pt>
                <c:pt idx="71">
                  <c:v>323</c:v>
                </c:pt>
                <c:pt idx="72">
                  <c:v>323.2</c:v>
                </c:pt>
                <c:pt idx="73">
                  <c:v>323.5</c:v>
                </c:pt>
                <c:pt idx="74">
                  <c:v>324.10000000000002</c:v>
                </c:pt>
                <c:pt idx="75">
                  <c:v>324.10000000000002</c:v>
                </c:pt>
                <c:pt idx="76">
                  <c:v>313.60000000000002</c:v>
                </c:pt>
                <c:pt idx="77">
                  <c:v>322.89999999999998</c:v>
                </c:pt>
                <c:pt idx="78">
                  <c:v>323.5</c:v>
                </c:pt>
                <c:pt idx="79">
                  <c:v>323.5</c:v>
                </c:pt>
                <c:pt idx="80">
                  <c:v>322.8</c:v>
                </c:pt>
                <c:pt idx="81">
                  <c:v>322.10000000000002</c:v>
                </c:pt>
                <c:pt idx="82">
                  <c:v>322.5</c:v>
                </c:pt>
                <c:pt idx="83">
                  <c:v>322.39999999999998</c:v>
                </c:pt>
                <c:pt idx="84">
                  <c:v>319.10000000000002</c:v>
                </c:pt>
                <c:pt idx="85">
                  <c:v>323.10000000000002</c:v>
                </c:pt>
                <c:pt idx="86">
                  <c:v>322.60000000000002</c:v>
                </c:pt>
                <c:pt idx="87">
                  <c:v>310.3</c:v>
                </c:pt>
                <c:pt idx="88">
                  <c:v>310.89999999999998</c:v>
                </c:pt>
                <c:pt idx="89">
                  <c:v>303.8</c:v>
                </c:pt>
                <c:pt idx="90">
                  <c:v>298.10000000000002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BC-4462-A1AA-9C2BA87C9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A51</a:t>
            </a:r>
            <a:r>
              <a:rPr lang="en-US" b="1" baseline="0"/>
              <a:t> </a:t>
            </a:r>
            <a:r>
              <a:rPr lang="en-US" b="1"/>
              <a:t>Boiler 5 -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'A51 Boiler 5'!$N$5:$N$97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'A51 Boiler 5'!$V$5:$V$97</c:f>
              <c:numCache>
                <c:formatCode>0.0</c:formatCode>
                <c:ptCount val="91"/>
                <c:pt idx="0">
                  <c:v>1</c:v>
                </c:pt>
                <c:pt idx="1">
                  <c:v>2.2000000000000002</c:v>
                </c:pt>
                <c:pt idx="2">
                  <c:v>1.1000000000000001</c:v>
                </c:pt>
                <c:pt idx="3">
                  <c:v>3.6</c:v>
                </c:pt>
                <c:pt idx="4">
                  <c:v>1.5</c:v>
                </c:pt>
                <c:pt idx="5">
                  <c:v>6.5</c:v>
                </c:pt>
                <c:pt idx="6">
                  <c:v>1.8</c:v>
                </c:pt>
                <c:pt idx="7">
                  <c:v>1.7</c:v>
                </c:pt>
                <c:pt idx="8">
                  <c:v>1.5</c:v>
                </c:pt>
                <c:pt idx="9">
                  <c:v>1</c:v>
                </c:pt>
                <c:pt idx="10">
                  <c:v>0.8</c:v>
                </c:pt>
                <c:pt idx="11">
                  <c:v>0.6</c:v>
                </c:pt>
                <c:pt idx="12">
                  <c:v>3</c:v>
                </c:pt>
                <c:pt idx="13">
                  <c:v>0.6</c:v>
                </c:pt>
                <c:pt idx="14">
                  <c:v>0.5</c:v>
                </c:pt>
                <c:pt idx="15">
                  <c:v>0.5</c:v>
                </c:pt>
                <c:pt idx="16">
                  <c:v>0.5</c:v>
                </c:pt>
                <c:pt idx="17">
                  <c:v>0.6</c:v>
                </c:pt>
                <c:pt idx="18">
                  <c:v>0.7</c:v>
                </c:pt>
                <c:pt idx="19">
                  <c:v>0.6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0.4</c:v>
                </c:pt>
                <c:pt idx="24">
                  <c:v>0.5</c:v>
                </c:pt>
                <c:pt idx="25">
                  <c:v>0.4</c:v>
                </c:pt>
                <c:pt idx="26">
                  <c:v>0.5</c:v>
                </c:pt>
                <c:pt idx="27">
                  <c:v>0.6</c:v>
                </c:pt>
                <c:pt idx="28">
                  <c:v>1.1000000000000001</c:v>
                </c:pt>
                <c:pt idx="29">
                  <c:v>0.7</c:v>
                </c:pt>
                <c:pt idx="30">
                  <c:v>0.6</c:v>
                </c:pt>
                <c:pt idx="31">
                  <c:v>0.6</c:v>
                </c:pt>
                <c:pt idx="32">
                  <c:v>0.5</c:v>
                </c:pt>
                <c:pt idx="33">
                  <c:v>0.5</c:v>
                </c:pt>
                <c:pt idx="34">
                  <c:v>0.6</c:v>
                </c:pt>
                <c:pt idx="35">
                  <c:v>0.6</c:v>
                </c:pt>
                <c:pt idx="36">
                  <c:v>1.1000000000000001</c:v>
                </c:pt>
                <c:pt idx="37">
                  <c:v>1</c:v>
                </c:pt>
                <c:pt idx="38">
                  <c:v>0.4</c:v>
                </c:pt>
                <c:pt idx="39">
                  <c:v>0.5</c:v>
                </c:pt>
                <c:pt idx="40">
                  <c:v>1.1000000000000001</c:v>
                </c:pt>
                <c:pt idx="41">
                  <c:v>1.4</c:v>
                </c:pt>
                <c:pt idx="42">
                  <c:v>0.7</c:v>
                </c:pt>
                <c:pt idx="43">
                  <c:v>0.5</c:v>
                </c:pt>
                <c:pt idx="44">
                  <c:v>0.4</c:v>
                </c:pt>
                <c:pt idx="45">
                  <c:v>0.5</c:v>
                </c:pt>
                <c:pt idx="46">
                  <c:v>0.3</c:v>
                </c:pt>
                <c:pt idx="47">
                  <c:v>0.4</c:v>
                </c:pt>
                <c:pt idx="48">
                  <c:v>0.5</c:v>
                </c:pt>
                <c:pt idx="49">
                  <c:v>0.5</c:v>
                </c:pt>
                <c:pt idx="50">
                  <c:v>0.5</c:v>
                </c:pt>
                <c:pt idx="51">
                  <c:v>0.4</c:v>
                </c:pt>
                <c:pt idx="52">
                  <c:v>1.9</c:v>
                </c:pt>
                <c:pt idx="53">
                  <c:v>0.7</c:v>
                </c:pt>
                <c:pt idx="54">
                  <c:v>0.6</c:v>
                </c:pt>
                <c:pt idx="55">
                  <c:v>0.6</c:v>
                </c:pt>
                <c:pt idx="56">
                  <c:v>0.5</c:v>
                </c:pt>
                <c:pt idx="57">
                  <c:v>0.4</c:v>
                </c:pt>
                <c:pt idx="58">
                  <c:v>0.4</c:v>
                </c:pt>
                <c:pt idx="59">
                  <c:v>0.6</c:v>
                </c:pt>
                <c:pt idx="60">
                  <c:v>0.5</c:v>
                </c:pt>
                <c:pt idx="61">
                  <c:v>1.3</c:v>
                </c:pt>
                <c:pt idx="62">
                  <c:v>1.1000000000000001</c:v>
                </c:pt>
                <c:pt idx="63">
                  <c:v>0.5</c:v>
                </c:pt>
                <c:pt idx="64">
                  <c:v>0.5</c:v>
                </c:pt>
                <c:pt idx="65">
                  <c:v>0.5</c:v>
                </c:pt>
                <c:pt idx="66">
                  <c:v>1.4</c:v>
                </c:pt>
                <c:pt idx="67">
                  <c:v>0.5</c:v>
                </c:pt>
                <c:pt idx="68">
                  <c:v>1</c:v>
                </c:pt>
                <c:pt idx="69">
                  <c:v>0.6</c:v>
                </c:pt>
                <c:pt idx="70">
                  <c:v>0.5</c:v>
                </c:pt>
                <c:pt idx="71">
                  <c:v>0.5</c:v>
                </c:pt>
                <c:pt idx="72">
                  <c:v>0.5</c:v>
                </c:pt>
                <c:pt idx="73">
                  <c:v>0.5</c:v>
                </c:pt>
                <c:pt idx="74">
                  <c:v>0.5</c:v>
                </c:pt>
                <c:pt idx="75">
                  <c:v>0.5</c:v>
                </c:pt>
                <c:pt idx="76">
                  <c:v>0.6</c:v>
                </c:pt>
                <c:pt idx="77">
                  <c:v>0.4</c:v>
                </c:pt>
                <c:pt idx="78">
                  <c:v>0.4</c:v>
                </c:pt>
                <c:pt idx="79">
                  <c:v>0.5</c:v>
                </c:pt>
                <c:pt idx="80">
                  <c:v>0.6</c:v>
                </c:pt>
                <c:pt idx="81">
                  <c:v>0.5</c:v>
                </c:pt>
                <c:pt idx="82">
                  <c:v>0.5</c:v>
                </c:pt>
                <c:pt idx="83">
                  <c:v>0.4</c:v>
                </c:pt>
                <c:pt idx="84">
                  <c:v>0.5</c:v>
                </c:pt>
                <c:pt idx="85">
                  <c:v>0.5</c:v>
                </c:pt>
                <c:pt idx="86">
                  <c:v>0.6</c:v>
                </c:pt>
                <c:pt idx="87">
                  <c:v>0.6</c:v>
                </c:pt>
                <c:pt idx="88">
                  <c:v>1.1000000000000001</c:v>
                </c:pt>
                <c:pt idx="89">
                  <c:v>0.5</c:v>
                </c:pt>
                <c:pt idx="9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22-4DBA-A9CA-468B5D76DB2D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'A51 Boiler 5'!$N$5:$N$97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'A51 Boiler 5'!$W$5:$W$97</c:f>
              <c:numCache>
                <c:formatCode>0.0</c:formatCode>
                <c:ptCount val="91"/>
                <c:pt idx="0">
                  <c:v>13.6</c:v>
                </c:pt>
                <c:pt idx="1">
                  <c:v>14.9</c:v>
                </c:pt>
                <c:pt idx="2">
                  <c:v>15.6</c:v>
                </c:pt>
                <c:pt idx="3">
                  <c:v>13.5</c:v>
                </c:pt>
                <c:pt idx="4">
                  <c:v>12.2</c:v>
                </c:pt>
                <c:pt idx="5">
                  <c:v>9.4</c:v>
                </c:pt>
                <c:pt idx="6">
                  <c:v>10</c:v>
                </c:pt>
                <c:pt idx="7">
                  <c:v>14.1</c:v>
                </c:pt>
                <c:pt idx="8">
                  <c:v>14.4</c:v>
                </c:pt>
                <c:pt idx="9">
                  <c:v>13.8</c:v>
                </c:pt>
                <c:pt idx="10">
                  <c:v>13.7</c:v>
                </c:pt>
                <c:pt idx="11">
                  <c:v>13.6</c:v>
                </c:pt>
                <c:pt idx="12">
                  <c:v>12.4</c:v>
                </c:pt>
                <c:pt idx="13">
                  <c:v>14.3</c:v>
                </c:pt>
                <c:pt idx="14">
                  <c:v>14.6</c:v>
                </c:pt>
                <c:pt idx="15">
                  <c:v>14.3</c:v>
                </c:pt>
                <c:pt idx="16">
                  <c:v>14.8</c:v>
                </c:pt>
                <c:pt idx="17">
                  <c:v>14.7</c:v>
                </c:pt>
                <c:pt idx="18">
                  <c:v>14.4</c:v>
                </c:pt>
                <c:pt idx="19">
                  <c:v>14.1</c:v>
                </c:pt>
                <c:pt idx="20">
                  <c:v>14.4</c:v>
                </c:pt>
                <c:pt idx="21">
                  <c:v>14.7</c:v>
                </c:pt>
                <c:pt idx="22">
                  <c:v>14.7</c:v>
                </c:pt>
                <c:pt idx="23">
                  <c:v>14.6</c:v>
                </c:pt>
                <c:pt idx="24">
                  <c:v>13.6</c:v>
                </c:pt>
                <c:pt idx="25">
                  <c:v>12.9</c:v>
                </c:pt>
                <c:pt idx="26">
                  <c:v>12.9</c:v>
                </c:pt>
                <c:pt idx="27">
                  <c:v>13.1</c:v>
                </c:pt>
                <c:pt idx="28">
                  <c:v>13.5</c:v>
                </c:pt>
                <c:pt idx="29">
                  <c:v>15.3</c:v>
                </c:pt>
                <c:pt idx="30">
                  <c:v>14</c:v>
                </c:pt>
                <c:pt idx="31">
                  <c:v>14.1</c:v>
                </c:pt>
                <c:pt idx="32">
                  <c:v>13.2</c:v>
                </c:pt>
                <c:pt idx="33">
                  <c:v>13.4</c:v>
                </c:pt>
                <c:pt idx="34">
                  <c:v>13.5</c:v>
                </c:pt>
                <c:pt idx="35">
                  <c:v>13.9</c:v>
                </c:pt>
                <c:pt idx="36">
                  <c:v>15.5</c:v>
                </c:pt>
                <c:pt idx="37">
                  <c:v>13.4</c:v>
                </c:pt>
                <c:pt idx="38">
                  <c:v>13.5</c:v>
                </c:pt>
                <c:pt idx="39">
                  <c:v>13.1</c:v>
                </c:pt>
                <c:pt idx="40">
                  <c:v>12.9</c:v>
                </c:pt>
                <c:pt idx="41">
                  <c:v>13.8</c:v>
                </c:pt>
                <c:pt idx="42">
                  <c:v>13.5</c:v>
                </c:pt>
                <c:pt idx="43">
                  <c:v>13.2</c:v>
                </c:pt>
                <c:pt idx="44">
                  <c:v>13.3</c:v>
                </c:pt>
                <c:pt idx="45">
                  <c:v>13.3</c:v>
                </c:pt>
                <c:pt idx="46">
                  <c:v>13.3</c:v>
                </c:pt>
                <c:pt idx="47">
                  <c:v>13.5</c:v>
                </c:pt>
                <c:pt idx="48">
                  <c:v>13.4</c:v>
                </c:pt>
                <c:pt idx="49">
                  <c:v>12.9</c:v>
                </c:pt>
                <c:pt idx="50">
                  <c:v>13.1</c:v>
                </c:pt>
                <c:pt idx="51">
                  <c:v>13.8</c:v>
                </c:pt>
                <c:pt idx="52">
                  <c:v>13.9</c:v>
                </c:pt>
                <c:pt idx="53">
                  <c:v>14.2</c:v>
                </c:pt>
                <c:pt idx="54">
                  <c:v>13.2</c:v>
                </c:pt>
                <c:pt idx="55">
                  <c:v>13</c:v>
                </c:pt>
                <c:pt idx="56">
                  <c:v>12.8</c:v>
                </c:pt>
                <c:pt idx="57">
                  <c:v>13.4</c:v>
                </c:pt>
                <c:pt idx="58">
                  <c:v>13.5</c:v>
                </c:pt>
                <c:pt idx="59">
                  <c:v>13.5</c:v>
                </c:pt>
                <c:pt idx="60">
                  <c:v>13.1</c:v>
                </c:pt>
                <c:pt idx="61">
                  <c:v>13.1</c:v>
                </c:pt>
                <c:pt idx="62">
                  <c:v>13.2</c:v>
                </c:pt>
                <c:pt idx="63">
                  <c:v>13.5</c:v>
                </c:pt>
                <c:pt idx="64">
                  <c:v>13.6</c:v>
                </c:pt>
                <c:pt idx="65">
                  <c:v>13.4</c:v>
                </c:pt>
                <c:pt idx="66">
                  <c:v>13.2</c:v>
                </c:pt>
                <c:pt idx="67">
                  <c:v>13.1</c:v>
                </c:pt>
                <c:pt idx="68">
                  <c:v>12.9</c:v>
                </c:pt>
                <c:pt idx="69">
                  <c:v>12.9</c:v>
                </c:pt>
                <c:pt idx="70">
                  <c:v>12.9</c:v>
                </c:pt>
                <c:pt idx="71">
                  <c:v>13</c:v>
                </c:pt>
                <c:pt idx="72">
                  <c:v>12.9</c:v>
                </c:pt>
                <c:pt idx="73">
                  <c:v>12.8</c:v>
                </c:pt>
                <c:pt idx="74">
                  <c:v>12.8</c:v>
                </c:pt>
                <c:pt idx="75">
                  <c:v>13</c:v>
                </c:pt>
                <c:pt idx="76">
                  <c:v>13.4</c:v>
                </c:pt>
                <c:pt idx="77">
                  <c:v>13.5</c:v>
                </c:pt>
                <c:pt idx="78">
                  <c:v>13.4</c:v>
                </c:pt>
                <c:pt idx="79">
                  <c:v>13.1</c:v>
                </c:pt>
                <c:pt idx="80">
                  <c:v>13.1</c:v>
                </c:pt>
                <c:pt idx="81">
                  <c:v>13.2</c:v>
                </c:pt>
                <c:pt idx="82">
                  <c:v>13.5</c:v>
                </c:pt>
                <c:pt idx="83">
                  <c:v>15.3</c:v>
                </c:pt>
                <c:pt idx="84">
                  <c:v>15.7</c:v>
                </c:pt>
                <c:pt idx="85">
                  <c:v>15.1</c:v>
                </c:pt>
                <c:pt idx="86">
                  <c:v>14.8</c:v>
                </c:pt>
                <c:pt idx="87">
                  <c:v>14.9</c:v>
                </c:pt>
                <c:pt idx="88">
                  <c:v>15.5</c:v>
                </c:pt>
                <c:pt idx="89">
                  <c:v>15.2</c:v>
                </c:pt>
                <c:pt idx="90">
                  <c:v>15.5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22-4DBA-A9CA-468B5D76DB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A53</a:t>
            </a:r>
            <a:r>
              <a:rPr lang="en-US" b="1" baseline="0"/>
              <a:t> Mitchell</a:t>
            </a:r>
            <a:r>
              <a:rPr lang="en-US" b="1"/>
              <a:t> Boiler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'A53 Mitchell Boiler'!$N$5:$N$97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'A53 Mitchell Boiler'!$V$5:$V$97</c:f>
              <c:numCache>
                <c:formatCode>0.0</c:formatCode>
                <c:ptCount val="91"/>
                <c:pt idx="0">
                  <c:v>2.2000000000000002</c:v>
                </c:pt>
                <c:pt idx="1">
                  <c:v>2.4</c:v>
                </c:pt>
                <c:pt idx="2">
                  <c:v>2.4</c:v>
                </c:pt>
                <c:pt idx="3">
                  <c:v>2.1</c:v>
                </c:pt>
                <c:pt idx="4">
                  <c:v>2.2000000000000002</c:v>
                </c:pt>
                <c:pt idx="5">
                  <c:v>2.4</c:v>
                </c:pt>
                <c:pt idx="6">
                  <c:v>2.2999999999999998</c:v>
                </c:pt>
                <c:pt idx="7">
                  <c:v>0</c:v>
                </c:pt>
                <c:pt idx="8">
                  <c:v>2.2999999999999998</c:v>
                </c:pt>
                <c:pt idx="9">
                  <c:v>2.1</c:v>
                </c:pt>
                <c:pt idx="10">
                  <c:v>2.1</c:v>
                </c:pt>
                <c:pt idx="11">
                  <c:v>1.8</c:v>
                </c:pt>
                <c:pt idx="12">
                  <c:v>2.2999999999999998</c:v>
                </c:pt>
                <c:pt idx="13">
                  <c:v>2.2999999999999998</c:v>
                </c:pt>
                <c:pt idx="14">
                  <c:v>2</c:v>
                </c:pt>
                <c:pt idx="15">
                  <c:v>1.6</c:v>
                </c:pt>
                <c:pt idx="16">
                  <c:v>1.8</c:v>
                </c:pt>
                <c:pt idx="17">
                  <c:v>2</c:v>
                </c:pt>
                <c:pt idx="18">
                  <c:v>2</c:v>
                </c:pt>
                <c:pt idx="19">
                  <c:v>1.8</c:v>
                </c:pt>
                <c:pt idx="20">
                  <c:v>1.9</c:v>
                </c:pt>
                <c:pt idx="21">
                  <c:v>2</c:v>
                </c:pt>
                <c:pt idx="22">
                  <c:v>2.1</c:v>
                </c:pt>
                <c:pt idx="23">
                  <c:v>1.8</c:v>
                </c:pt>
                <c:pt idx="24">
                  <c:v>1.9</c:v>
                </c:pt>
                <c:pt idx="25">
                  <c:v>1.8</c:v>
                </c:pt>
                <c:pt idx="26">
                  <c:v>1.9</c:v>
                </c:pt>
                <c:pt idx="27">
                  <c:v>2</c:v>
                </c:pt>
                <c:pt idx="28">
                  <c:v>1.9</c:v>
                </c:pt>
                <c:pt idx="29">
                  <c:v>1.9</c:v>
                </c:pt>
                <c:pt idx="30">
                  <c:v>2.2000000000000002</c:v>
                </c:pt>
                <c:pt idx="31" formatCode="#,##0.0">
                  <c:v>2.2000000000000002</c:v>
                </c:pt>
                <c:pt idx="32" formatCode="#,##0.0">
                  <c:v>2</c:v>
                </c:pt>
                <c:pt idx="33" formatCode="#,##0.0">
                  <c:v>2.2000000000000002</c:v>
                </c:pt>
                <c:pt idx="34" formatCode="#,##0.0">
                  <c:v>2.6</c:v>
                </c:pt>
                <c:pt idx="35" formatCode="#,##0.0">
                  <c:v>2.5</c:v>
                </c:pt>
                <c:pt idx="36" formatCode="#,##0.0">
                  <c:v>1.9</c:v>
                </c:pt>
                <c:pt idx="37" formatCode="#,##0.0">
                  <c:v>0</c:v>
                </c:pt>
                <c:pt idx="38" formatCode="#,##0.0">
                  <c:v>2.1</c:v>
                </c:pt>
                <c:pt idx="39" formatCode="#,##0.0">
                  <c:v>3</c:v>
                </c:pt>
                <c:pt idx="40" formatCode="#,##0.0">
                  <c:v>2.8</c:v>
                </c:pt>
                <c:pt idx="41" formatCode="#,##0.0">
                  <c:v>2.1</c:v>
                </c:pt>
                <c:pt idx="42" formatCode="#,##0.0">
                  <c:v>2.4</c:v>
                </c:pt>
                <c:pt idx="43" formatCode="#,##0.0">
                  <c:v>2</c:v>
                </c:pt>
                <c:pt idx="44" formatCode="#,##0.0">
                  <c:v>1.9</c:v>
                </c:pt>
                <c:pt idx="45" formatCode="#,##0.0">
                  <c:v>1.7</c:v>
                </c:pt>
                <c:pt idx="46" formatCode="#,##0.0">
                  <c:v>2.1</c:v>
                </c:pt>
                <c:pt idx="47" formatCode="#,##0.0">
                  <c:v>1.9</c:v>
                </c:pt>
                <c:pt idx="48" formatCode="#,##0.0">
                  <c:v>2.2000000000000002</c:v>
                </c:pt>
                <c:pt idx="49" formatCode="#,##0.0">
                  <c:v>2.4</c:v>
                </c:pt>
                <c:pt idx="50" formatCode="#,##0.0">
                  <c:v>2.5</c:v>
                </c:pt>
                <c:pt idx="51" formatCode="#,##0.0">
                  <c:v>2.6</c:v>
                </c:pt>
                <c:pt idx="52" formatCode="#,##0.0">
                  <c:v>2.6</c:v>
                </c:pt>
                <c:pt idx="53" formatCode="#,##0.0">
                  <c:v>2.2999999999999998</c:v>
                </c:pt>
                <c:pt idx="54" formatCode="#,##0.0">
                  <c:v>2.4</c:v>
                </c:pt>
                <c:pt idx="55" formatCode="#,##0.0">
                  <c:v>2.1</c:v>
                </c:pt>
                <c:pt idx="56" formatCode="#,##0.0">
                  <c:v>2.1</c:v>
                </c:pt>
                <c:pt idx="90" formatCode="#,##0.0">
                  <c:v>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81-44D5-BF75-FCCB4A0D670A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'A53 Mitchell Boiler'!$N$5:$N$97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'A53 Mitchell Boiler'!$W$5:$W$97</c:f>
              <c:numCache>
                <c:formatCode>0.0</c:formatCode>
                <c:ptCount val="91"/>
                <c:pt idx="0">
                  <c:v>10.3</c:v>
                </c:pt>
                <c:pt idx="1">
                  <c:v>10.4</c:v>
                </c:pt>
                <c:pt idx="2">
                  <c:v>10.4</c:v>
                </c:pt>
                <c:pt idx="3">
                  <c:v>10.4</c:v>
                </c:pt>
                <c:pt idx="4">
                  <c:v>10.1</c:v>
                </c:pt>
                <c:pt idx="5">
                  <c:v>9.9</c:v>
                </c:pt>
                <c:pt idx="6">
                  <c:v>10</c:v>
                </c:pt>
                <c:pt idx="7">
                  <c:v>11</c:v>
                </c:pt>
                <c:pt idx="8">
                  <c:v>10.4</c:v>
                </c:pt>
                <c:pt idx="9">
                  <c:v>10.199999999999999</c:v>
                </c:pt>
                <c:pt idx="10">
                  <c:v>10.4</c:v>
                </c:pt>
                <c:pt idx="11">
                  <c:v>10.5</c:v>
                </c:pt>
                <c:pt idx="12">
                  <c:v>10.6</c:v>
                </c:pt>
                <c:pt idx="13">
                  <c:v>10.7</c:v>
                </c:pt>
                <c:pt idx="14">
                  <c:v>10.6</c:v>
                </c:pt>
                <c:pt idx="15">
                  <c:v>10.6</c:v>
                </c:pt>
                <c:pt idx="16">
                  <c:v>10.4</c:v>
                </c:pt>
                <c:pt idx="17">
                  <c:v>10.5</c:v>
                </c:pt>
                <c:pt idx="18">
                  <c:v>10.3</c:v>
                </c:pt>
                <c:pt idx="19">
                  <c:v>10.4</c:v>
                </c:pt>
                <c:pt idx="20">
                  <c:v>10.5</c:v>
                </c:pt>
                <c:pt idx="21">
                  <c:v>10.4</c:v>
                </c:pt>
                <c:pt idx="22">
                  <c:v>10.4</c:v>
                </c:pt>
                <c:pt idx="23">
                  <c:v>10.4</c:v>
                </c:pt>
                <c:pt idx="24">
                  <c:v>10.7</c:v>
                </c:pt>
                <c:pt idx="25">
                  <c:v>10.6</c:v>
                </c:pt>
                <c:pt idx="26">
                  <c:v>10.5</c:v>
                </c:pt>
                <c:pt idx="27">
                  <c:v>10.4</c:v>
                </c:pt>
                <c:pt idx="28">
                  <c:v>10.5</c:v>
                </c:pt>
                <c:pt idx="29">
                  <c:v>10.7</c:v>
                </c:pt>
                <c:pt idx="30">
                  <c:v>10.7</c:v>
                </c:pt>
                <c:pt idx="31" formatCode="#,##0.0">
                  <c:v>10.5</c:v>
                </c:pt>
                <c:pt idx="32" formatCode="#,##0.0">
                  <c:v>10.4</c:v>
                </c:pt>
                <c:pt idx="33" formatCode="#,##0.0">
                  <c:v>10.9</c:v>
                </c:pt>
                <c:pt idx="34" formatCode="#,##0.0">
                  <c:v>11.1</c:v>
                </c:pt>
                <c:pt idx="35" formatCode="#,##0.0">
                  <c:v>10.8</c:v>
                </c:pt>
                <c:pt idx="36" formatCode="#,##0.0">
                  <c:v>10.6</c:v>
                </c:pt>
                <c:pt idx="37" formatCode="#,##0.0">
                  <c:v>10.6</c:v>
                </c:pt>
                <c:pt idx="38" formatCode="#,##0.0">
                  <c:v>10.7</c:v>
                </c:pt>
                <c:pt idx="39" formatCode="#,##0.0">
                  <c:v>11</c:v>
                </c:pt>
                <c:pt idx="40" formatCode="#,##0.0">
                  <c:v>10.6</c:v>
                </c:pt>
                <c:pt idx="41" formatCode="#,##0.0">
                  <c:v>10.3</c:v>
                </c:pt>
                <c:pt idx="42" formatCode="#,##0.0">
                  <c:v>10.3</c:v>
                </c:pt>
                <c:pt idx="43" formatCode="#,##0.0">
                  <c:v>10.4</c:v>
                </c:pt>
                <c:pt idx="44" formatCode="#,##0.0">
                  <c:v>10.4</c:v>
                </c:pt>
                <c:pt idx="45" formatCode="#,##0.0">
                  <c:v>10.3</c:v>
                </c:pt>
                <c:pt idx="46" formatCode="#,##0.0">
                  <c:v>10.4</c:v>
                </c:pt>
                <c:pt idx="47" formatCode="#,##0.0">
                  <c:v>10.4</c:v>
                </c:pt>
                <c:pt idx="48" formatCode="#,##0.0">
                  <c:v>10.4</c:v>
                </c:pt>
                <c:pt idx="49" formatCode="#,##0.0">
                  <c:v>10.6</c:v>
                </c:pt>
                <c:pt idx="50" formatCode="#,##0.0">
                  <c:v>11</c:v>
                </c:pt>
                <c:pt idx="51" formatCode="#,##0.0">
                  <c:v>10.7</c:v>
                </c:pt>
                <c:pt idx="52" formatCode="#,##0.0">
                  <c:v>10.7</c:v>
                </c:pt>
                <c:pt idx="53" formatCode="#,##0.0">
                  <c:v>10.6</c:v>
                </c:pt>
                <c:pt idx="54" formatCode="#,##0.0">
                  <c:v>10.6</c:v>
                </c:pt>
                <c:pt idx="55" formatCode="#,##0.0">
                  <c:v>10.3</c:v>
                </c:pt>
                <c:pt idx="56" formatCode="#,##0.0">
                  <c:v>4.9000000000000004</c:v>
                </c:pt>
                <c:pt idx="90" formatCode="#,##0.0">
                  <c:v>10.4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81-44D5-BF75-FCCB4A0D6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'A62 Boiler 3'!$V$5:$V$97</c:f>
              <c:numCache>
                <c:formatCode>0.0</c:formatCode>
                <c:ptCount val="91"/>
                <c:pt idx="0">
                  <c:v>1.6</c:v>
                </c:pt>
                <c:pt idx="1">
                  <c:v>2</c:v>
                </c:pt>
                <c:pt idx="2">
                  <c:v>1.3</c:v>
                </c:pt>
                <c:pt idx="3">
                  <c:v>1.1000000000000001</c:v>
                </c:pt>
                <c:pt idx="4">
                  <c:v>1.1000000000000001</c:v>
                </c:pt>
                <c:pt idx="5">
                  <c:v>1.1000000000000001</c:v>
                </c:pt>
                <c:pt idx="6">
                  <c:v>1.2</c:v>
                </c:pt>
                <c:pt idx="7">
                  <c:v>1.8</c:v>
                </c:pt>
                <c:pt idx="8">
                  <c:v>3.3</c:v>
                </c:pt>
                <c:pt idx="9">
                  <c:v>1.6</c:v>
                </c:pt>
                <c:pt idx="10">
                  <c:v>1.2</c:v>
                </c:pt>
                <c:pt idx="11">
                  <c:v>0.8</c:v>
                </c:pt>
                <c:pt idx="12">
                  <c:v>2.5</c:v>
                </c:pt>
                <c:pt idx="13">
                  <c:v>2.5</c:v>
                </c:pt>
                <c:pt idx="14">
                  <c:v>2.8</c:v>
                </c:pt>
                <c:pt idx="15">
                  <c:v>3.4</c:v>
                </c:pt>
                <c:pt idx="16">
                  <c:v>1</c:v>
                </c:pt>
                <c:pt idx="17">
                  <c:v>1.2</c:v>
                </c:pt>
                <c:pt idx="18">
                  <c:v>1.4</c:v>
                </c:pt>
                <c:pt idx="19">
                  <c:v>0.8</c:v>
                </c:pt>
                <c:pt idx="20">
                  <c:v>3.2</c:v>
                </c:pt>
                <c:pt idx="21">
                  <c:v>1.3</c:v>
                </c:pt>
                <c:pt idx="22">
                  <c:v>1.3</c:v>
                </c:pt>
                <c:pt idx="23">
                  <c:v>1.3</c:v>
                </c:pt>
                <c:pt idx="24">
                  <c:v>0.9</c:v>
                </c:pt>
                <c:pt idx="25">
                  <c:v>0.8</c:v>
                </c:pt>
                <c:pt idx="26">
                  <c:v>1.3</c:v>
                </c:pt>
                <c:pt idx="27">
                  <c:v>1.2</c:v>
                </c:pt>
                <c:pt idx="28">
                  <c:v>1.1000000000000001</c:v>
                </c:pt>
                <c:pt idx="29">
                  <c:v>0.9</c:v>
                </c:pt>
                <c:pt idx="30">
                  <c:v>1</c:v>
                </c:pt>
                <c:pt idx="31">
                  <c:v>1.6</c:v>
                </c:pt>
                <c:pt idx="32">
                  <c:v>2.2999999999999998</c:v>
                </c:pt>
                <c:pt idx="33">
                  <c:v>1.4</c:v>
                </c:pt>
                <c:pt idx="34">
                  <c:v>2.2000000000000002</c:v>
                </c:pt>
                <c:pt idx="35">
                  <c:v>2.2999999999999998</c:v>
                </c:pt>
                <c:pt idx="36">
                  <c:v>0.9</c:v>
                </c:pt>
                <c:pt idx="37">
                  <c:v>0.8</c:v>
                </c:pt>
                <c:pt idx="38">
                  <c:v>1</c:v>
                </c:pt>
                <c:pt idx="39">
                  <c:v>1.5</c:v>
                </c:pt>
                <c:pt idx="40">
                  <c:v>2.1</c:v>
                </c:pt>
                <c:pt idx="41">
                  <c:v>1.7</c:v>
                </c:pt>
                <c:pt idx="42">
                  <c:v>1</c:v>
                </c:pt>
                <c:pt idx="43">
                  <c:v>0.6</c:v>
                </c:pt>
                <c:pt idx="44">
                  <c:v>0.7</c:v>
                </c:pt>
                <c:pt idx="45">
                  <c:v>0.7</c:v>
                </c:pt>
                <c:pt idx="46">
                  <c:v>0.9</c:v>
                </c:pt>
                <c:pt idx="47">
                  <c:v>1</c:v>
                </c:pt>
                <c:pt idx="48">
                  <c:v>1</c:v>
                </c:pt>
                <c:pt idx="49">
                  <c:v>1.1000000000000001</c:v>
                </c:pt>
                <c:pt idx="50">
                  <c:v>1.2</c:v>
                </c:pt>
                <c:pt idx="51">
                  <c:v>1.1000000000000001</c:v>
                </c:pt>
                <c:pt idx="52">
                  <c:v>2.5</c:v>
                </c:pt>
                <c:pt idx="53">
                  <c:v>0.9</c:v>
                </c:pt>
                <c:pt idx="54">
                  <c:v>1.1000000000000001</c:v>
                </c:pt>
                <c:pt idx="55">
                  <c:v>0.6</c:v>
                </c:pt>
                <c:pt idx="56">
                  <c:v>0.4</c:v>
                </c:pt>
                <c:pt idx="57">
                  <c:v>0.4</c:v>
                </c:pt>
                <c:pt idx="58">
                  <c:v>0.6</c:v>
                </c:pt>
                <c:pt idx="59">
                  <c:v>0.6</c:v>
                </c:pt>
                <c:pt idx="60">
                  <c:v>0.4</c:v>
                </c:pt>
                <c:pt idx="61">
                  <c:v>0.6</c:v>
                </c:pt>
                <c:pt idx="62">
                  <c:v>0.3</c:v>
                </c:pt>
                <c:pt idx="63">
                  <c:v>0.2</c:v>
                </c:pt>
                <c:pt idx="64">
                  <c:v>0.3</c:v>
                </c:pt>
                <c:pt idx="65">
                  <c:v>0.8</c:v>
                </c:pt>
                <c:pt idx="66">
                  <c:v>0.3</c:v>
                </c:pt>
                <c:pt idx="67">
                  <c:v>0.3</c:v>
                </c:pt>
                <c:pt idx="68">
                  <c:v>0.4</c:v>
                </c:pt>
                <c:pt idx="69">
                  <c:v>0.8</c:v>
                </c:pt>
                <c:pt idx="70">
                  <c:v>0.6</c:v>
                </c:pt>
                <c:pt idx="71">
                  <c:v>0.7</c:v>
                </c:pt>
                <c:pt idx="72">
                  <c:v>0.8</c:v>
                </c:pt>
                <c:pt idx="73">
                  <c:v>0.7</c:v>
                </c:pt>
                <c:pt idx="74">
                  <c:v>0.6</c:v>
                </c:pt>
                <c:pt idx="75">
                  <c:v>0.6</c:v>
                </c:pt>
                <c:pt idx="76">
                  <c:v>1.3</c:v>
                </c:pt>
                <c:pt idx="77">
                  <c:v>0.5</c:v>
                </c:pt>
                <c:pt idx="78">
                  <c:v>1</c:v>
                </c:pt>
                <c:pt idx="79">
                  <c:v>1</c:v>
                </c:pt>
                <c:pt idx="80">
                  <c:v>0.7</c:v>
                </c:pt>
                <c:pt idx="81">
                  <c:v>0.5</c:v>
                </c:pt>
                <c:pt idx="82">
                  <c:v>0.2</c:v>
                </c:pt>
                <c:pt idx="83">
                  <c:v>0.1</c:v>
                </c:pt>
                <c:pt idx="84">
                  <c:v>1.2</c:v>
                </c:pt>
                <c:pt idx="85">
                  <c:v>1.1000000000000001</c:v>
                </c:pt>
                <c:pt idx="86">
                  <c:v>1</c:v>
                </c:pt>
                <c:pt idx="87">
                  <c:v>2.6</c:v>
                </c:pt>
                <c:pt idx="88">
                  <c:v>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3-4D2E-BB57-58254B9AD6D9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'A62 Boiler 3'!$W$5:$W$97</c:f>
              <c:numCache>
                <c:formatCode>0.0</c:formatCode>
                <c:ptCount val="91"/>
                <c:pt idx="0">
                  <c:v>11</c:v>
                </c:pt>
                <c:pt idx="1">
                  <c:v>11.2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11.1</c:v>
                </c:pt>
                <c:pt idx="6">
                  <c:v>11.1</c:v>
                </c:pt>
                <c:pt idx="7">
                  <c:v>8.3000000000000007</c:v>
                </c:pt>
                <c:pt idx="8">
                  <c:v>11.1</c:v>
                </c:pt>
                <c:pt idx="9">
                  <c:v>11</c:v>
                </c:pt>
                <c:pt idx="10">
                  <c:v>11.1</c:v>
                </c:pt>
                <c:pt idx="11">
                  <c:v>11.1</c:v>
                </c:pt>
                <c:pt idx="12">
                  <c:v>10.1</c:v>
                </c:pt>
                <c:pt idx="13">
                  <c:v>14.1</c:v>
                </c:pt>
                <c:pt idx="14">
                  <c:v>12.8</c:v>
                </c:pt>
                <c:pt idx="15">
                  <c:v>10</c:v>
                </c:pt>
                <c:pt idx="16">
                  <c:v>11</c:v>
                </c:pt>
                <c:pt idx="17">
                  <c:v>10.9</c:v>
                </c:pt>
                <c:pt idx="18">
                  <c:v>11.1</c:v>
                </c:pt>
                <c:pt idx="19">
                  <c:v>11.1</c:v>
                </c:pt>
                <c:pt idx="20">
                  <c:v>9.6999999999999993</c:v>
                </c:pt>
                <c:pt idx="21">
                  <c:v>11</c:v>
                </c:pt>
                <c:pt idx="22">
                  <c:v>11.4</c:v>
                </c:pt>
                <c:pt idx="23">
                  <c:v>11</c:v>
                </c:pt>
                <c:pt idx="24">
                  <c:v>11</c:v>
                </c:pt>
                <c:pt idx="25">
                  <c:v>11.4</c:v>
                </c:pt>
                <c:pt idx="26">
                  <c:v>11.1</c:v>
                </c:pt>
                <c:pt idx="27">
                  <c:v>11</c:v>
                </c:pt>
                <c:pt idx="28">
                  <c:v>11.1</c:v>
                </c:pt>
                <c:pt idx="29">
                  <c:v>11.1</c:v>
                </c:pt>
                <c:pt idx="30">
                  <c:v>11.1</c:v>
                </c:pt>
                <c:pt idx="31">
                  <c:v>9.1999999999999993</c:v>
                </c:pt>
                <c:pt idx="32">
                  <c:v>14.6</c:v>
                </c:pt>
                <c:pt idx="33">
                  <c:v>14.8</c:v>
                </c:pt>
                <c:pt idx="34">
                  <c:v>16.8</c:v>
                </c:pt>
                <c:pt idx="35">
                  <c:v>12.9</c:v>
                </c:pt>
                <c:pt idx="36">
                  <c:v>11</c:v>
                </c:pt>
                <c:pt idx="37">
                  <c:v>11</c:v>
                </c:pt>
                <c:pt idx="38">
                  <c:v>10.6</c:v>
                </c:pt>
                <c:pt idx="39">
                  <c:v>12.7</c:v>
                </c:pt>
                <c:pt idx="40">
                  <c:v>15.1</c:v>
                </c:pt>
                <c:pt idx="41">
                  <c:v>11</c:v>
                </c:pt>
                <c:pt idx="42">
                  <c:v>11</c:v>
                </c:pt>
                <c:pt idx="43">
                  <c:v>11</c:v>
                </c:pt>
                <c:pt idx="44">
                  <c:v>11</c:v>
                </c:pt>
                <c:pt idx="45">
                  <c:v>11.5</c:v>
                </c:pt>
                <c:pt idx="46">
                  <c:v>11</c:v>
                </c:pt>
                <c:pt idx="47">
                  <c:v>11</c:v>
                </c:pt>
                <c:pt idx="48">
                  <c:v>11</c:v>
                </c:pt>
                <c:pt idx="49">
                  <c:v>10.3</c:v>
                </c:pt>
                <c:pt idx="50">
                  <c:v>12.6</c:v>
                </c:pt>
                <c:pt idx="51">
                  <c:v>12.2</c:v>
                </c:pt>
                <c:pt idx="52">
                  <c:v>11.5</c:v>
                </c:pt>
                <c:pt idx="53">
                  <c:v>11</c:v>
                </c:pt>
                <c:pt idx="54">
                  <c:v>11</c:v>
                </c:pt>
                <c:pt idx="55">
                  <c:v>11</c:v>
                </c:pt>
                <c:pt idx="56">
                  <c:v>10.8</c:v>
                </c:pt>
                <c:pt idx="57">
                  <c:v>12.6</c:v>
                </c:pt>
                <c:pt idx="58">
                  <c:v>12.7</c:v>
                </c:pt>
                <c:pt idx="59">
                  <c:v>11</c:v>
                </c:pt>
                <c:pt idx="60">
                  <c:v>11</c:v>
                </c:pt>
                <c:pt idx="61">
                  <c:v>11.3</c:v>
                </c:pt>
                <c:pt idx="62">
                  <c:v>11</c:v>
                </c:pt>
                <c:pt idx="63">
                  <c:v>11</c:v>
                </c:pt>
                <c:pt idx="64">
                  <c:v>11</c:v>
                </c:pt>
                <c:pt idx="65">
                  <c:v>13.7</c:v>
                </c:pt>
                <c:pt idx="66">
                  <c:v>11.7</c:v>
                </c:pt>
                <c:pt idx="67">
                  <c:v>11.4</c:v>
                </c:pt>
                <c:pt idx="68">
                  <c:v>11</c:v>
                </c:pt>
                <c:pt idx="69">
                  <c:v>11.1</c:v>
                </c:pt>
                <c:pt idx="70">
                  <c:v>11.3</c:v>
                </c:pt>
                <c:pt idx="71">
                  <c:v>11</c:v>
                </c:pt>
                <c:pt idx="72">
                  <c:v>11</c:v>
                </c:pt>
                <c:pt idx="73">
                  <c:v>11</c:v>
                </c:pt>
                <c:pt idx="74">
                  <c:v>11</c:v>
                </c:pt>
                <c:pt idx="75">
                  <c:v>11</c:v>
                </c:pt>
                <c:pt idx="76">
                  <c:v>13.7</c:v>
                </c:pt>
                <c:pt idx="77">
                  <c:v>12.3</c:v>
                </c:pt>
                <c:pt idx="78">
                  <c:v>11</c:v>
                </c:pt>
                <c:pt idx="79">
                  <c:v>11</c:v>
                </c:pt>
                <c:pt idx="80">
                  <c:v>11</c:v>
                </c:pt>
                <c:pt idx="81">
                  <c:v>11.7</c:v>
                </c:pt>
                <c:pt idx="82">
                  <c:v>11</c:v>
                </c:pt>
                <c:pt idx="83">
                  <c:v>11</c:v>
                </c:pt>
                <c:pt idx="84">
                  <c:v>9.8000000000000007</c:v>
                </c:pt>
                <c:pt idx="85">
                  <c:v>11.2</c:v>
                </c:pt>
                <c:pt idx="86">
                  <c:v>12.2</c:v>
                </c:pt>
                <c:pt idx="87">
                  <c:v>11.3</c:v>
                </c:pt>
                <c:pt idx="88">
                  <c:v>16.8</c:v>
                </c:pt>
                <c:pt idx="89">
                  <c:v>18.7</c:v>
                </c:pt>
                <c:pt idx="90">
                  <c:v>18.3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E3-4D2E-BB57-58254B9AD6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'A62 Boiler 3'!$AB$5:$AB$97</c:f>
              <c:numCache>
                <c:formatCode>0.0</c:formatCode>
                <c:ptCount val="91"/>
                <c:pt idx="0">
                  <c:v>215.9</c:v>
                </c:pt>
                <c:pt idx="1">
                  <c:v>222.1</c:v>
                </c:pt>
                <c:pt idx="2">
                  <c:v>220</c:v>
                </c:pt>
                <c:pt idx="3">
                  <c:v>220.3</c:v>
                </c:pt>
                <c:pt idx="4">
                  <c:v>220.4</c:v>
                </c:pt>
                <c:pt idx="5">
                  <c:v>220.5</c:v>
                </c:pt>
                <c:pt idx="6">
                  <c:v>221.1</c:v>
                </c:pt>
                <c:pt idx="7">
                  <c:v>107.3</c:v>
                </c:pt>
                <c:pt idx="8">
                  <c:v>205.3</c:v>
                </c:pt>
                <c:pt idx="9">
                  <c:v>220.1</c:v>
                </c:pt>
                <c:pt idx="10">
                  <c:v>220.6</c:v>
                </c:pt>
                <c:pt idx="11">
                  <c:v>220.8</c:v>
                </c:pt>
                <c:pt idx="12">
                  <c:v>185.5</c:v>
                </c:pt>
                <c:pt idx="13">
                  <c:v>230.2</c:v>
                </c:pt>
                <c:pt idx="14">
                  <c:v>223.7</c:v>
                </c:pt>
                <c:pt idx="15">
                  <c:v>165.6</c:v>
                </c:pt>
                <c:pt idx="16">
                  <c:v>220.2</c:v>
                </c:pt>
                <c:pt idx="17">
                  <c:v>216.8</c:v>
                </c:pt>
                <c:pt idx="18">
                  <c:v>219.9</c:v>
                </c:pt>
                <c:pt idx="19">
                  <c:v>220.7</c:v>
                </c:pt>
                <c:pt idx="20">
                  <c:v>174.8</c:v>
                </c:pt>
                <c:pt idx="21">
                  <c:v>220.1</c:v>
                </c:pt>
                <c:pt idx="22">
                  <c:v>224</c:v>
                </c:pt>
                <c:pt idx="23">
                  <c:v>220.1</c:v>
                </c:pt>
                <c:pt idx="24">
                  <c:v>220.4</c:v>
                </c:pt>
                <c:pt idx="25">
                  <c:v>202.8</c:v>
                </c:pt>
                <c:pt idx="26">
                  <c:v>219.2</c:v>
                </c:pt>
                <c:pt idx="27">
                  <c:v>220.3</c:v>
                </c:pt>
                <c:pt idx="28">
                  <c:v>220.6</c:v>
                </c:pt>
                <c:pt idx="29">
                  <c:v>220.9</c:v>
                </c:pt>
                <c:pt idx="30">
                  <c:v>221.4</c:v>
                </c:pt>
                <c:pt idx="31">
                  <c:v>151.6</c:v>
                </c:pt>
                <c:pt idx="32">
                  <c:v>206.6</c:v>
                </c:pt>
                <c:pt idx="33">
                  <c:v>216.1</c:v>
                </c:pt>
                <c:pt idx="34">
                  <c:v>243</c:v>
                </c:pt>
                <c:pt idx="35">
                  <c:v>201</c:v>
                </c:pt>
                <c:pt idx="36">
                  <c:v>220.1</c:v>
                </c:pt>
                <c:pt idx="37">
                  <c:v>220.1</c:v>
                </c:pt>
                <c:pt idx="38">
                  <c:v>204.6</c:v>
                </c:pt>
                <c:pt idx="39">
                  <c:v>226.4</c:v>
                </c:pt>
                <c:pt idx="40">
                  <c:v>231.1</c:v>
                </c:pt>
                <c:pt idx="41">
                  <c:v>220.1</c:v>
                </c:pt>
                <c:pt idx="42">
                  <c:v>220.2</c:v>
                </c:pt>
                <c:pt idx="43">
                  <c:v>220.3</c:v>
                </c:pt>
                <c:pt idx="44">
                  <c:v>220.2</c:v>
                </c:pt>
                <c:pt idx="45">
                  <c:v>224.6</c:v>
                </c:pt>
                <c:pt idx="46">
                  <c:v>220.2</c:v>
                </c:pt>
                <c:pt idx="47">
                  <c:v>220.1</c:v>
                </c:pt>
                <c:pt idx="48">
                  <c:v>220.2</c:v>
                </c:pt>
                <c:pt idx="49">
                  <c:v>194.8</c:v>
                </c:pt>
                <c:pt idx="50">
                  <c:v>233.5</c:v>
                </c:pt>
                <c:pt idx="51">
                  <c:v>232.2</c:v>
                </c:pt>
                <c:pt idx="52">
                  <c:v>219.6</c:v>
                </c:pt>
                <c:pt idx="53">
                  <c:v>220.2</c:v>
                </c:pt>
                <c:pt idx="54">
                  <c:v>220.3</c:v>
                </c:pt>
                <c:pt idx="55">
                  <c:v>220.2</c:v>
                </c:pt>
                <c:pt idx="56">
                  <c:v>196.8</c:v>
                </c:pt>
                <c:pt idx="57">
                  <c:v>236.4</c:v>
                </c:pt>
                <c:pt idx="58">
                  <c:v>237.3</c:v>
                </c:pt>
                <c:pt idx="59">
                  <c:v>219.3</c:v>
                </c:pt>
                <c:pt idx="60">
                  <c:v>220.2</c:v>
                </c:pt>
                <c:pt idx="61">
                  <c:v>192.3</c:v>
                </c:pt>
                <c:pt idx="62">
                  <c:v>220.1</c:v>
                </c:pt>
                <c:pt idx="63">
                  <c:v>220.1</c:v>
                </c:pt>
                <c:pt idx="64">
                  <c:v>219.4</c:v>
                </c:pt>
                <c:pt idx="65">
                  <c:v>247.5</c:v>
                </c:pt>
                <c:pt idx="66">
                  <c:v>225</c:v>
                </c:pt>
                <c:pt idx="67">
                  <c:v>224.4</c:v>
                </c:pt>
                <c:pt idx="68">
                  <c:v>220</c:v>
                </c:pt>
                <c:pt idx="69">
                  <c:v>220.7</c:v>
                </c:pt>
                <c:pt idx="70">
                  <c:v>222.6</c:v>
                </c:pt>
                <c:pt idx="71">
                  <c:v>220.1</c:v>
                </c:pt>
                <c:pt idx="72">
                  <c:v>220.2</c:v>
                </c:pt>
                <c:pt idx="73">
                  <c:v>220</c:v>
                </c:pt>
                <c:pt idx="74">
                  <c:v>220.1</c:v>
                </c:pt>
                <c:pt idx="75">
                  <c:v>220</c:v>
                </c:pt>
                <c:pt idx="76">
                  <c:v>194.3</c:v>
                </c:pt>
                <c:pt idx="77">
                  <c:v>233.1</c:v>
                </c:pt>
                <c:pt idx="78">
                  <c:v>220.1</c:v>
                </c:pt>
                <c:pt idx="79">
                  <c:v>220.2</c:v>
                </c:pt>
                <c:pt idx="80">
                  <c:v>220</c:v>
                </c:pt>
                <c:pt idx="81">
                  <c:v>226.2</c:v>
                </c:pt>
                <c:pt idx="82">
                  <c:v>220</c:v>
                </c:pt>
                <c:pt idx="83">
                  <c:v>220</c:v>
                </c:pt>
                <c:pt idx="84">
                  <c:v>178.3</c:v>
                </c:pt>
                <c:pt idx="85">
                  <c:v>221.6</c:v>
                </c:pt>
                <c:pt idx="86">
                  <c:v>197.1</c:v>
                </c:pt>
                <c:pt idx="87">
                  <c:v>137.1</c:v>
                </c:pt>
                <c:pt idx="88">
                  <c:v>219.6</c:v>
                </c:pt>
                <c:pt idx="89">
                  <c:v>232.4</c:v>
                </c:pt>
                <c:pt idx="90">
                  <c:v>228.5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C1-44BB-B10D-E1D7C9FA500B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'A62 Boiler 3'!$AA$5:$AA$97</c:f>
              <c:numCache>
                <c:formatCode>0.0</c:formatCode>
                <c:ptCount val="91"/>
                <c:pt idx="0">
                  <c:v>47.3</c:v>
                </c:pt>
                <c:pt idx="1">
                  <c:v>39.1</c:v>
                </c:pt>
                <c:pt idx="2">
                  <c:v>45.5</c:v>
                </c:pt>
                <c:pt idx="3">
                  <c:v>45.9</c:v>
                </c:pt>
                <c:pt idx="4">
                  <c:v>43.9</c:v>
                </c:pt>
                <c:pt idx="5">
                  <c:v>44.5</c:v>
                </c:pt>
                <c:pt idx="6">
                  <c:v>44.8</c:v>
                </c:pt>
                <c:pt idx="7">
                  <c:v>40.799999999999997</c:v>
                </c:pt>
                <c:pt idx="8">
                  <c:v>51.6</c:v>
                </c:pt>
                <c:pt idx="9">
                  <c:v>36.5</c:v>
                </c:pt>
                <c:pt idx="10">
                  <c:v>38.5</c:v>
                </c:pt>
                <c:pt idx="11">
                  <c:v>53.7</c:v>
                </c:pt>
                <c:pt idx="12">
                  <c:v>27.4</c:v>
                </c:pt>
                <c:pt idx="13">
                  <c:v>43.9</c:v>
                </c:pt>
                <c:pt idx="14">
                  <c:v>46.8</c:v>
                </c:pt>
                <c:pt idx="15">
                  <c:v>45.3</c:v>
                </c:pt>
                <c:pt idx="16">
                  <c:v>45.7</c:v>
                </c:pt>
                <c:pt idx="17">
                  <c:v>33.9</c:v>
                </c:pt>
                <c:pt idx="18">
                  <c:v>53.9</c:v>
                </c:pt>
                <c:pt idx="19">
                  <c:v>51.3</c:v>
                </c:pt>
                <c:pt idx="20">
                  <c:v>33</c:v>
                </c:pt>
                <c:pt idx="21">
                  <c:v>41.4</c:v>
                </c:pt>
                <c:pt idx="22">
                  <c:v>30.5</c:v>
                </c:pt>
                <c:pt idx="23">
                  <c:v>35.6</c:v>
                </c:pt>
                <c:pt idx="24">
                  <c:v>48.2</c:v>
                </c:pt>
                <c:pt idx="25">
                  <c:v>44.2</c:v>
                </c:pt>
                <c:pt idx="26">
                  <c:v>52.2</c:v>
                </c:pt>
                <c:pt idx="27">
                  <c:v>44.5</c:v>
                </c:pt>
                <c:pt idx="28">
                  <c:v>45.3</c:v>
                </c:pt>
                <c:pt idx="29">
                  <c:v>59</c:v>
                </c:pt>
                <c:pt idx="30">
                  <c:v>43.5</c:v>
                </c:pt>
                <c:pt idx="31">
                  <c:v>54</c:v>
                </c:pt>
                <c:pt idx="32">
                  <c:v>61.1</c:v>
                </c:pt>
                <c:pt idx="33">
                  <c:v>85.2</c:v>
                </c:pt>
                <c:pt idx="34">
                  <c:v>103.2</c:v>
                </c:pt>
                <c:pt idx="35">
                  <c:v>47.9</c:v>
                </c:pt>
                <c:pt idx="36">
                  <c:v>50</c:v>
                </c:pt>
                <c:pt idx="37">
                  <c:v>42.6</c:v>
                </c:pt>
                <c:pt idx="38">
                  <c:v>39.299999999999997</c:v>
                </c:pt>
                <c:pt idx="39">
                  <c:v>35.799999999999997</c:v>
                </c:pt>
                <c:pt idx="40">
                  <c:v>63.9</c:v>
                </c:pt>
                <c:pt idx="41">
                  <c:v>40.1</c:v>
                </c:pt>
                <c:pt idx="42">
                  <c:v>48.3</c:v>
                </c:pt>
                <c:pt idx="43">
                  <c:v>50.6</c:v>
                </c:pt>
                <c:pt idx="44">
                  <c:v>48.4</c:v>
                </c:pt>
                <c:pt idx="45">
                  <c:v>37.200000000000003</c:v>
                </c:pt>
                <c:pt idx="46">
                  <c:v>40</c:v>
                </c:pt>
                <c:pt idx="47">
                  <c:v>52.1</c:v>
                </c:pt>
                <c:pt idx="48">
                  <c:v>40.4</c:v>
                </c:pt>
                <c:pt idx="49">
                  <c:v>55.2</c:v>
                </c:pt>
                <c:pt idx="50">
                  <c:v>56.6</c:v>
                </c:pt>
                <c:pt idx="51">
                  <c:v>60.6</c:v>
                </c:pt>
                <c:pt idx="52">
                  <c:v>44.9</c:v>
                </c:pt>
                <c:pt idx="53">
                  <c:v>34.6</c:v>
                </c:pt>
                <c:pt idx="54">
                  <c:v>35.4</c:v>
                </c:pt>
                <c:pt idx="55">
                  <c:v>52.5</c:v>
                </c:pt>
                <c:pt idx="56">
                  <c:v>54</c:v>
                </c:pt>
                <c:pt idx="57">
                  <c:v>66.400000000000006</c:v>
                </c:pt>
                <c:pt idx="58">
                  <c:v>63.6</c:v>
                </c:pt>
                <c:pt idx="59">
                  <c:v>46.5</c:v>
                </c:pt>
                <c:pt idx="60">
                  <c:v>62.8</c:v>
                </c:pt>
                <c:pt idx="61">
                  <c:v>54</c:v>
                </c:pt>
                <c:pt idx="62">
                  <c:v>55.4</c:v>
                </c:pt>
                <c:pt idx="63">
                  <c:v>55.1</c:v>
                </c:pt>
                <c:pt idx="64">
                  <c:v>52.8</c:v>
                </c:pt>
                <c:pt idx="65">
                  <c:v>54.8</c:v>
                </c:pt>
                <c:pt idx="66">
                  <c:v>58.9</c:v>
                </c:pt>
                <c:pt idx="67">
                  <c:v>61.3</c:v>
                </c:pt>
                <c:pt idx="68">
                  <c:v>59.1</c:v>
                </c:pt>
                <c:pt idx="69">
                  <c:v>60.4</c:v>
                </c:pt>
                <c:pt idx="70">
                  <c:v>59.4</c:v>
                </c:pt>
                <c:pt idx="71">
                  <c:v>59.1</c:v>
                </c:pt>
                <c:pt idx="72">
                  <c:v>62</c:v>
                </c:pt>
                <c:pt idx="73">
                  <c:v>67.7</c:v>
                </c:pt>
                <c:pt idx="74">
                  <c:v>59.8</c:v>
                </c:pt>
                <c:pt idx="75">
                  <c:v>58.5</c:v>
                </c:pt>
                <c:pt idx="76">
                  <c:v>65.099999999999994</c:v>
                </c:pt>
                <c:pt idx="77">
                  <c:v>59.1</c:v>
                </c:pt>
                <c:pt idx="78">
                  <c:v>42.9</c:v>
                </c:pt>
                <c:pt idx="79">
                  <c:v>54.9</c:v>
                </c:pt>
                <c:pt idx="80">
                  <c:v>50.7</c:v>
                </c:pt>
                <c:pt idx="81">
                  <c:v>45.2</c:v>
                </c:pt>
                <c:pt idx="82">
                  <c:v>44.9</c:v>
                </c:pt>
                <c:pt idx="83">
                  <c:v>49.9</c:v>
                </c:pt>
                <c:pt idx="84">
                  <c:v>54.5</c:v>
                </c:pt>
                <c:pt idx="85">
                  <c:v>56.9</c:v>
                </c:pt>
                <c:pt idx="86">
                  <c:v>63.5</c:v>
                </c:pt>
                <c:pt idx="87">
                  <c:v>36.6</c:v>
                </c:pt>
                <c:pt idx="88">
                  <c:v>49.6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B7-43A8-AF3F-0519879EB9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A62 Boiler 3 -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'A62 Boiler 3'!$AF$5:$AF$97</c:f>
              <c:numCache>
                <c:formatCode>0.0</c:formatCode>
                <c:ptCount val="9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AC-4521-9D53-DDDE522903A7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'A62 Boiler 3'!$N$5:$N$97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'A62 Boiler 3'!$AG$5:$AG$97</c:f>
              <c:numCache>
                <c:formatCode>0.0</c:formatCode>
                <c:ptCount val="91"/>
                <c:pt idx="0">
                  <c:v>216.5</c:v>
                </c:pt>
                <c:pt idx="1">
                  <c:v>220</c:v>
                </c:pt>
                <c:pt idx="2">
                  <c:v>219.9</c:v>
                </c:pt>
                <c:pt idx="3">
                  <c:v>220</c:v>
                </c:pt>
                <c:pt idx="4">
                  <c:v>220</c:v>
                </c:pt>
                <c:pt idx="5">
                  <c:v>220</c:v>
                </c:pt>
                <c:pt idx="6">
                  <c:v>220</c:v>
                </c:pt>
                <c:pt idx="7">
                  <c:v>145.19999999999999</c:v>
                </c:pt>
                <c:pt idx="8">
                  <c:v>206.2</c:v>
                </c:pt>
                <c:pt idx="9">
                  <c:v>219.9</c:v>
                </c:pt>
                <c:pt idx="10">
                  <c:v>220</c:v>
                </c:pt>
                <c:pt idx="11">
                  <c:v>220</c:v>
                </c:pt>
                <c:pt idx="12">
                  <c:v>198.1</c:v>
                </c:pt>
                <c:pt idx="13">
                  <c:v>202.3</c:v>
                </c:pt>
                <c:pt idx="14">
                  <c:v>207.5</c:v>
                </c:pt>
                <c:pt idx="15">
                  <c:v>181.6</c:v>
                </c:pt>
                <c:pt idx="16">
                  <c:v>220</c:v>
                </c:pt>
                <c:pt idx="17">
                  <c:v>218</c:v>
                </c:pt>
                <c:pt idx="18">
                  <c:v>219.4</c:v>
                </c:pt>
                <c:pt idx="19">
                  <c:v>220</c:v>
                </c:pt>
                <c:pt idx="20">
                  <c:v>191.9</c:v>
                </c:pt>
                <c:pt idx="21">
                  <c:v>220</c:v>
                </c:pt>
                <c:pt idx="22">
                  <c:v>220</c:v>
                </c:pt>
                <c:pt idx="23">
                  <c:v>220</c:v>
                </c:pt>
                <c:pt idx="24">
                  <c:v>220</c:v>
                </c:pt>
                <c:pt idx="25">
                  <c:v>201.4</c:v>
                </c:pt>
                <c:pt idx="26">
                  <c:v>218.1</c:v>
                </c:pt>
                <c:pt idx="27">
                  <c:v>220</c:v>
                </c:pt>
                <c:pt idx="28">
                  <c:v>220</c:v>
                </c:pt>
                <c:pt idx="29">
                  <c:v>220</c:v>
                </c:pt>
                <c:pt idx="30">
                  <c:v>220</c:v>
                </c:pt>
                <c:pt idx="31">
                  <c:v>176.4</c:v>
                </c:pt>
                <c:pt idx="32">
                  <c:v>176.9</c:v>
                </c:pt>
                <c:pt idx="33">
                  <c:v>183.3</c:v>
                </c:pt>
                <c:pt idx="34">
                  <c:v>189.9</c:v>
                </c:pt>
                <c:pt idx="35">
                  <c:v>187.4</c:v>
                </c:pt>
                <c:pt idx="36">
                  <c:v>220</c:v>
                </c:pt>
                <c:pt idx="37">
                  <c:v>220</c:v>
                </c:pt>
                <c:pt idx="38">
                  <c:v>210.4</c:v>
                </c:pt>
                <c:pt idx="39">
                  <c:v>210.7</c:v>
                </c:pt>
                <c:pt idx="40">
                  <c:v>194</c:v>
                </c:pt>
                <c:pt idx="41">
                  <c:v>220</c:v>
                </c:pt>
                <c:pt idx="42">
                  <c:v>220</c:v>
                </c:pt>
                <c:pt idx="43">
                  <c:v>220</c:v>
                </c:pt>
                <c:pt idx="44">
                  <c:v>220</c:v>
                </c:pt>
                <c:pt idx="45">
                  <c:v>220</c:v>
                </c:pt>
                <c:pt idx="46">
                  <c:v>220</c:v>
                </c:pt>
                <c:pt idx="47">
                  <c:v>220</c:v>
                </c:pt>
                <c:pt idx="48">
                  <c:v>220</c:v>
                </c:pt>
                <c:pt idx="49">
                  <c:v>204.2</c:v>
                </c:pt>
                <c:pt idx="50">
                  <c:v>217.9</c:v>
                </c:pt>
                <c:pt idx="51">
                  <c:v>220</c:v>
                </c:pt>
                <c:pt idx="52">
                  <c:v>215.1</c:v>
                </c:pt>
                <c:pt idx="53">
                  <c:v>220</c:v>
                </c:pt>
                <c:pt idx="54">
                  <c:v>219.9</c:v>
                </c:pt>
                <c:pt idx="55">
                  <c:v>220</c:v>
                </c:pt>
                <c:pt idx="56">
                  <c:v>201.5</c:v>
                </c:pt>
                <c:pt idx="57">
                  <c:v>220</c:v>
                </c:pt>
                <c:pt idx="58">
                  <c:v>220</c:v>
                </c:pt>
                <c:pt idx="59">
                  <c:v>219.5</c:v>
                </c:pt>
                <c:pt idx="60">
                  <c:v>220</c:v>
                </c:pt>
                <c:pt idx="61">
                  <c:v>193.4</c:v>
                </c:pt>
                <c:pt idx="62">
                  <c:v>220</c:v>
                </c:pt>
                <c:pt idx="63">
                  <c:v>220</c:v>
                </c:pt>
                <c:pt idx="64">
                  <c:v>219.6</c:v>
                </c:pt>
                <c:pt idx="65">
                  <c:v>220</c:v>
                </c:pt>
                <c:pt idx="66">
                  <c:v>217.9</c:v>
                </c:pt>
                <c:pt idx="67">
                  <c:v>220</c:v>
                </c:pt>
                <c:pt idx="68">
                  <c:v>220</c:v>
                </c:pt>
                <c:pt idx="69">
                  <c:v>220</c:v>
                </c:pt>
                <c:pt idx="70">
                  <c:v>220</c:v>
                </c:pt>
                <c:pt idx="71">
                  <c:v>220</c:v>
                </c:pt>
                <c:pt idx="72">
                  <c:v>220</c:v>
                </c:pt>
                <c:pt idx="73">
                  <c:v>220</c:v>
                </c:pt>
                <c:pt idx="74">
                  <c:v>220</c:v>
                </c:pt>
                <c:pt idx="75">
                  <c:v>220</c:v>
                </c:pt>
                <c:pt idx="76">
                  <c:v>174.2</c:v>
                </c:pt>
                <c:pt idx="77">
                  <c:v>220</c:v>
                </c:pt>
                <c:pt idx="78">
                  <c:v>220</c:v>
                </c:pt>
                <c:pt idx="79">
                  <c:v>220</c:v>
                </c:pt>
                <c:pt idx="80">
                  <c:v>220</c:v>
                </c:pt>
                <c:pt idx="81">
                  <c:v>219.2</c:v>
                </c:pt>
                <c:pt idx="82">
                  <c:v>220</c:v>
                </c:pt>
                <c:pt idx="83">
                  <c:v>220</c:v>
                </c:pt>
                <c:pt idx="84">
                  <c:v>194.6</c:v>
                </c:pt>
                <c:pt idx="85">
                  <c:v>220</c:v>
                </c:pt>
                <c:pt idx="86">
                  <c:v>189.8</c:v>
                </c:pt>
                <c:pt idx="87">
                  <c:v>145.5</c:v>
                </c:pt>
                <c:pt idx="88">
                  <c:v>168.8</c:v>
                </c:pt>
                <c:pt idx="89">
                  <c:v>164</c:v>
                </c:pt>
                <c:pt idx="90">
                  <c:v>163.5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AC-4521-9D53-DDDE522903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'A52A Boiler 6'!$V$5:$V$97</c:f>
              <c:numCache>
                <c:formatCode>#,##0.0</c:formatCode>
                <c:ptCount val="91"/>
                <c:pt idx="0">
                  <c:v>1.5</c:v>
                </c:pt>
                <c:pt idx="1">
                  <c:v>1.6</c:v>
                </c:pt>
                <c:pt idx="2">
                  <c:v>1.5</c:v>
                </c:pt>
                <c:pt idx="3">
                  <c:v>1.3</c:v>
                </c:pt>
                <c:pt idx="4">
                  <c:v>1.3</c:v>
                </c:pt>
                <c:pt idx="5">
                  <c:v>1.3</c:v>
                </c:pt>
                <c:pt idx="6">
                  <c:v>1.4</c:v>
                </c:pt>
                <c:pt idx="7">
                  <c:v>1.6</c:v>
                </c:pt>
                <c:pt idx="8">
                  <c:v>1.4</c:v>
                </c:pt>
                <c:pt idx="9">
                  <c:v>1.4</c:v>
                </c:pt>
                <c:pt idx="10">
                  <c:v>1.3</c:v>
                </c:pt>
                <c:pt idx="11">
                  <c:v>1.2</c:v>
                </c:pt>
                <c:pt idx="12">
                  <c:v>1.5</c:v>
                </c:pt>
                <c:pt idx="13">
                  <c:v>1.3</c:v>
                </c:pt>
                <c:pt idx="14">
                  <c:v>1.2</c:v>
                </c:pt>
                <c:pt idx="15">
                  <c:v>1.2</c:v>
                </c:pt>
                <c:pt idx="16">
                  <c:v>1.2</c:v>
                </c:pt>
                <c:pt idx="17">
                  <c:v>1.3</c:v>
                </c:pt>
                <c:pt idx="18">
                  <c:v>1.4</c:v>
                </c:pt>
                <c:pt idx="19">
                  <c:v>1.3</c:v>
                </c:pt>
                <c:pt idx="20">
                  <c:v>1.2</c:v>
                </c:pt>
                <c:pt idx="21">
                  <c:v>1.2</c:v>
                </c:pt>
                <c:pt idx="22">
                  <c:v>1.2</c:v>
                </c:pt>
                <c:pt idx="23">
                  <c:v>1.2</c:v>
                </c:pt>
                <c:pt idx="24">
                  <c:v>1.2</c:v>
                </c:pt>
                <c:pt idx="25">
                  <c:v>1.3</c:v>
                </c:pt>
                <c:pt idx="26">
                  <c:v>1.6</c:v>
                </c:pt>
                <c:pt idx="27">
                  <c:v>1.4</c:v>
                </c:pt>
                <c:pt idx="28">
                  <c:v>1.3</c:v>
                </c:pt>
                <c:pt idx="29">
                  <c:v>1.4</c:v>
                </c:pt>
                <c:pt idx="30">
                  <c:v>1.5</c:v>
                </c:pt>
                <c:pt idx="31">
                  <c:v>1.4</c:v>
                </c:pt>
                <c:pt idx="32">
                  <c:v>1.4</c:v>
                </c:pt>
                <c:pt idx="33">
                  <c:v>1.4</c:v>
                </c:pt>
                <c:pt idx="34">
                  <c:v>1.4</c:v>
                </c:pt>
                <c:pt idx="35">
                  <c:v>1.3</c:v>
                </c:pt>
                <c:pt idx="36">
                  <c:v>1.2</c:v>
                </c:pt>
                <c:pt idx="37">
                  <c:v>1.1000000000000001</c:v>
                </c:pt>
                <c:pt idx="38">
                  <c:v>1.1000000000000001</c:v>
                </c:pt>
                <c:pt idx="39">
                  <c:v>1.2</c:v>
                </c:pt>
                <c:pt idx="40">
                  <c:v>1.4</c:v>
                </c:pt>
                <c:pt idx="41">
                  <c:v>1.5</c:v>
                </c:pt>
                <c:pt idx="42">
                  <c:v>1.2</c:v>
                </c:pt>
                <c:pt idx="43">
                  <c:v>1.1000000000000001</c:v>
                </c:pt>
                <c:pt idx="44">
                  <c:v>1.1000000000000001</c:v>
                </c:pt>
                <c:pt idx="45">
                  <c:v>1.1000000000000001</c:v>
                </c:pt>
                <c:pt idx="46">
                  <c:v>1.3</c:v>
                </c:pt>
                <c:pt idx="47">
                  <c:v>1.1000000000000001</c:v>
                </c:pt>
                <c:pt idx="48">
                  <c:v>1.2</c:v>
                </c:pt>
                <c:pt idx="49">
                  <c:v>1.2</c:v>
                </c:pt>
                <c:pt idx="50">
                  <c:v>1.5</c:v>
                </c:pt>
                <c:pt idx="51">
                  <c:v>1.2</c:v>
                </c:pt>
                <c:pt idx="52">
                  <c:v>1.3</c:v>
                </c:pt>
                <c:pt idx="53">
                  <c:v>1.3</c:v>
                </c:pt>
                <c:pt idx="54">
                  <c:v>1.2</c:v>
                </c:pt>
                <c:pt idx="55">
                  <c:v>1.2</c:v>
                </c:pt>
                <c:pt idx="56">
                  <c:v>1.3</c:v>
                </c:pt>
                <c:pt idx="57">
                  <c:v>1.2</c:v>
                </c:pt>
                <c:pt idx="58">
                  <c:v>1.2</c:v>
                </c:pt>
                <c:pt idx="59">
                  <c:v>1.5</c:v>
                </c:pt>
                <c:pt idx="60">
                  <c:v>1.5</c:v>
                </c:pt>
                <c:pt idx="61">
                  <c:v>1.4</c:v>
                </c:pt>
                <c:pt idx="62">
                  <c:v>1.2</c:v>
                </c:pt>
                <c:pt idx="63">
                  <c:v>1.2</c:v>
                </c:pt>
                <c:pt idx="64">
                  <c:v>1.2</c:v>
                </c:pt>
                <c:pt idx="65">
                  <c:v>1.3</c:v>
                </c:pt>
                <c:pt idx="66">
                  <c:v>1.2</c:v>
                </c:pt>
                <c:pt idx="67">
                  <c:v>0.9</c:v>
                </c:pt>
                <c:pt idx="68">
                  <c:v>1.1000000000000001</c:v>
                </c:pt>
                <c:pt idx="69">
                  <c:v>1.1000000000000001</c:v>
                </c:pt>
                <c:pt idx="70">
                  <c:v>1.1000000000000001</c:v>
                </c:pt>
                <c:pt idx="71">
                  <c:v>1.1000000000000001</c:v>
                </c:pt>
                <c:pt idx="72">
                  <c:v>1.2</c:v>
                </c:pt>
                <c:pt idx="73">
                  <c:v>1.1000000000000001</c:v>
                </c:pt>
                <c:pt idx="74">
                  <c:v>1.3</c:v>
                </c:pt>
                <c:pt idx="75">
                  <c:v>1.3</c:v>
                </c:pt>
                <c:pt idx="76">
                  <c:v>1.4</c:v>
                </c:pt>
                <c:pt idx="77">
                  <c:v>1.1000000000000001</c:v>
                </c:pt>
                <c:pt idx="78">
                  <c:v>1.3</c:v>
                </c:pt>
                <c:pt idx="79">
                  <c:v>1.3</c:v>
                </c:pt>
                <c:pt idx="80">
                  <c:v>1.3</c:v>
                </c:pt>
                <c:pt idx="81">
                  <c:v>1.3</c:v>
                </c:pt>
                <c:pt idx="82">
                  <c:v>1.2</c:v>
                </c:pt>
                <c:pt idx="83">
                  <c:v>1.3</c:v>
                </c:pt>
                <c:pt idx="84">
                  <c:v>1.7</c:v>
                </c:pt>
                <c:pt idx="85">
                  <c:v>1.2</c:v>
                </c:pt>
                <c:pt idx="86">
                  <c:v>1.4</c:v>
                </c:pt>
                <c:pt idx="87">
                  <c:v>1.3</c:v>
                </c:pt>
                <c:pt idx="88">
                  <c:v>1.7</c:v>
                </c:pt>
                <c:pt idx="89">
                  <c:v>1.6</c:v>
                </c:pt>
                <c:pt idx="9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C-4850-8998-F50452B55ED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'A52A Boiler 6'!$W$5:$W$97</c:f>
              <c:numCache>
                <c:formatCode>#,##0.0</c:formatCode>
                <c:ptCount val="91"/>
                <c:pt idx="0">
                  <c:v>15.2</c:v>
                </c:pt>
                <c:pt idx="1">
                  <c:v>13.7</c:v>
                </c:pt>
                <c:pt idx="2">
                  <c:v>15.1</c:v>
                </c:pt>
                <c:pt idx="3">
                  <c:v>13.7</c:v>
                </c:pt>
                <c:pt idx="4">
                  <c:v>12.9</c:v>
                </c:pt>
                <c:pt idx="5">
                  <c:v>13</c:v>
                </c:pt>
                <c:pt idx="6">
                  <c:v>12.6</c:v>
                </c:pt>
                <c:pt idx="7">
                  <c:v>14.1</c:v>
                </c:pt>
                <c:pt idx="8">
                  <c:v>14</c:v>
                </c:pt>
                <c:pt idx="9">
                  <c:v>13.8</c:v>
                </c:pt>
                <c:pt idx="10">
                  <c:v>15.1</c:v>
                </c:pt>
                <c:pt idx="11">
                  <c:v>14.7</c:v>
                </c:pt>
                <c:pt idx="12">
                  <c:v>15.3</c:v>
                </c:pt>
                <c:pt idx="13">
                  <c:v>14.1</c:v>
                </c:pt>
                <c:pt idx="14">
                  <c:v>14.9</c:v>
                </c:pt>
                <c:pt idx="15">
                  <c:v>14.6</c:v>
                </c:pt>
                <c:pt idx="16">
                  <c:v>14.4</c:v>
                </c:pt>
                <c:pt idx="17">
                  <c:v>14.7</c:v>
                </c:pt>
                <c:pt idx="18">
                  <c:v>15.6</c:v>
                </c:pt>
                <c:pt idx="19">
                  <c:v>15.5</c:v>
                </c:pt>
                <c:pt idx="20">
                  <c:v>16.3</c:v>
                </c:pt>
                <c:pt idx="21">
                  <c:v>13.6</c:v>
                </c:pt>
                <c:pt idx="22">
                  <c:v>14.1</c:v>
                </c:pt>
                <c:pt idx="23">
                  <c:v>14.7</c:v>
                </c:pt>
                <c:pt idx="24">
                  <c:v>15</c:v>
                </c:pt>
                <c:pt idx="25">
                  <c:v>15.4</c:v>
                </c:pt>
                <c:pt idx="26">
                  <c:v>17</c:v>
                </c:pt>
                <c:pt idx="27">
                  <c:v>14.5</c:v>
                </c:pt>
                <c:pt idx="28">
                  <c:v>16.100000000000001</c:v>
                </c:pt>
                <c:pt idx="29">
                  <c:v>16.2</c:v>
                </c:pt>
                <c:pt idx="30">
                  <c:v>16.2</c:v>
                </c:pt>
                <c:pt idx="31">
                  <c:v>15.6</c:v>
                </c:pt>
                <c:pt idx="32">
                  <c:v>14.9</c:v>
                </c:pt>
                <c:pt idx="33">
                  <c:v>12.3</c:v>
                </c:pt>
                <c:pt idx="34">
                  <c:v>11.8</c:v>
                </c:pt>
                <c:pt idx="35">
                  <c:v>11.8</c:v>
                </c:pt>
                <c:pt idx="36">
                  <c:v>13.3</c:v>
                </c:pt>
                <c:pt idx="37">
                  <c:v>12.9</c:v>
                </c:pt>
                <c:pt idx="38">
                  <c:v>11.7</c:v>
                </c:pt>
                <c:pt idx="39">
                  <c:v>11.5</c:v>
                </c:pt>
                <c:pt idx="40">
                  <c:v>11.5</c:v>
                </c:pt>
                <c:pt idx="41">
                  <c:v>14.1</c:v>
                </c:pt>
                <c:pt idx="42">
                  <c:v>15.1</c:v>
                </c:pt>
                <c:pt idx="43">
                  <c:v>13</c:v>
                </c:pt>
                <c:pt idx="44">
                  <c:v>11.9</c:v>
                </c:pt>
                <c:pt idx="45">
                  <c:v>16.5</c:v>
                </c:pt>
                <c:pt idx="46">
                  <c:v>16.8</c:v>
                </c:pt>
                <c:pt idx="47">
                  <c:v>16.100000000000001</c:v>
                </c:pt>
                <c:pt idx="48">
                  <c:v>15.8</c:v>
                </c:pt>
                <c:pt idx="49">
                  <c:v>17.3</c:v>
                </c:pt>
                <c:pt idx="50">
                  <c:v>18.2</c:v>
                </c:pt>
                <c:pt idx="51">
                  <c:v>16.2</c:v>
                </c:pt>
                <c:pt idx="52">
                  <c:v>14.2</c:v>
                </c:pt>
                <c:pt idx="53">
                  <c:v>13.4</c:v>
                </c:pt>
                <c:pt idx="54">
                  <c:v>17.2</c:v>
                </c:pt>
                <c:pt idx="55">
                  <c:v>16.2</c:v>
                </c:pt>
                <c:pt idx="56">
                  <c:v>17.3</c:v>
                </c:pt>
                <c:pt idx="57">
                  <c:v>17.5</c:v>
                </c:pt>
                <c:pt idx="58">
                  <c:v>17.2</c:v>
                </c:pt>
                <c:pt idx="59">
                  <c:v>16.2</c:v>
                </c:pt>
                <c:pt idx="60">
                  <c:v>16.5</c:v>
                </c:pt>
                <c:pt idx="61">
                  <c:v>16.399999999999999</c:v>
                </c:pt>
                <c:pt idx="62">
                  <c:v>16.7</c:v>
                </c:pt>
                <c:pt idx="63">
                  <c:v>17.100000000000001</c:v>
                </c:pt>
                <c:pt idx="64">
                  <c:v>16.399999999999999</c:v>
                </c:pt>
                <c:pt idx="65">
                  <c:v>16.3</c:v>
                </c:pt>
                <c:pt idx="66">
                  <c:v>15.4</c:v>
                </c:pt>
                <c:pt idx="67">
                  <c:v>14</c:v>
                </c:pt>
                <c:pt idx="68">
                  <c:v>14.9</c:v>
                </c:pt>
                <c:pt idx="69">
                  <c:v>16.8</c:v>
                </c:pt>
                <c:pt idx="70">
                  <c:v>16.600000000000001</c:v>
                </c:pt>
                <c:pt idx="71">
                  <c:v>16</c:v>
                </c:pt>
                <c:pt idx="72">
                  <c:v>16.600000000000001</c:v>
                </c:pt>
                <c:pt idx="73">
                  <c:v>16.2</c:v>
                </c:pt>
                <c:pt idx="74">
                  <c:v>17.600000000000001</c:v>
                </c:pt>
                <c:pt idx="75">
                  <c:v>15.9</c:v>
                </c:pt>
                <c:pt idx="76">
                  <c:v>17.100000000000001</c:v>
                </c:pt>
                <c:pt idx="77">
                  <c:v>14.5</c:v>
                </c:pt>
                <c:pt idx="78">
                  <c:v>15.7</c:v>
                </c:pt>
                <c:pt idx="79">
                  <c:v>15.9</c:v>
                </c:pt>
                <c:pt idx="80">
                  <c:v>15.8</c:v>
                </c:pt>
                <c:pt idx="81">
                  <c:v>15.8</c:v>
                </c:pt>
                <c:pt idx="82">
                  <c:v>17.100000000000001</c:v>
                </c:pt>
                <c:pt idx="83">
                  <c:v>17.2</c:v>
                </c:pt>
                <c:pt idx="84">
                  <c:v>18.3</c:v>
                </c:pt>
                <c:pt idx="85">
                  <c:v>16</c:v>
                </c:pt>
                <c:pt idx="86">
                  <c:v>18.5</c:v>
                </c:pt>
                <c:pt idx="87">
                  <c:v>17.100000000000001</c:v>
                </c:pt>
                <c:pt idx="88">
                  <c:v>17.899999999999999</c:v>
                </c:pt>
                <c:pt idx="89">
                  <c:v>15.6</c:v>
                </c:pt>
                <c:pt idx="90">
                  <c:v>16.100000000000001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C-4850-8998-F50452B55E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'A52A Boiler 6'!$AB$5:$AB$97</c:f>
              <c:numCache>
                <c:formatCode>#,##0.0</c:formatCode>
                <c:ptCount val="91"/>
                <c:pt idx="0">
                  <c:v>234.3</c:v>
                </c:pt>
                <c:pt idx="1">
                  <c:v>237</c:v>
                </c:pt>
                <c:pt idx="2">
                  <c:v>230.5</c:v>
                </c:pt>
                <c:pt idx="3">
                  <c:v>213.4</c:v>
                </c:pt>
                <c:pt idx="4">
                  <c:v>209.2</c:v>
                </c:pt>
                <c:pt idx="5">
                  <c:v>201.4</c:v>
                </c:pt>
                <c:pt idx="6">
                  <c:v>199.6</c:v>
                </c:pt>
                <c:pt idx="7">
                  <c:v>214</c:v>
                </c:pt>
                <c:pt idx="8">
                  <c:v>230.8</c:v>
                </c:pt>
                <c:pt idx="9">
                  <c:v>230.4</c:v>
                </c:pt>
                <c:pt idx="10">
                  <c:v>228.9</c:v>
                </c:pt>
                <c:pt idx="11">
                  <c:v>233.2</c:v>
                </c:pt>
                <c:pt idx="12">
                  <c:v>210</c:v>
                </c:pt>
                <c:pt idx="13">
                  <c:v>221</c:v>
                </c:pt>
                <c:pt idx="14">
                  <c:v>237.4</c:v>
                </c:pt>
                <c:pt idx="15">
                  <c:v>233.2</c:v>
                </c:pt>
                <c:pt idx="16">
                  <c:v>232.4</c:v>
                </c:pt>
                <c:pt idx="17">
                  <c:v>231.7</c:v>
                </c:pt>
                <c:pt idx="18">
                  <c:v>233.5</c:v>
                </c:pt>
                <c:pt idx="19">
                  <c:v>235.7</c:v>
                </c:pt>
                <c:pt idx="20">
                  <c:v>233.6</c:v>
                </c:pt>
                <c:pt idx="21">
                  <c:v>233.5</c:v>
                </c:pt>
                <c:pt idx="22">
                  <c:v>228</c:v>
                </c:pt>
                <c:pt idx="23">
                  <c:v>237.1</c:v>
                </c:pt>
                <c:pt idx="24">
                  <c:v>230</c:v>
                </c:pt>
                <c:pt idx="25">
                  <c:v>232.3</c:v>
                </c:pt>
                <c:pt idx="26">
                  <c:v>217.1</c:v>
                </c:pt>
                <c:pt idx="27">
                  <c:v>235.5</c:v>
                </c:pt>
                <c:pt idx="28">
                  <c:v>230.2</c:v>
                </c:pt>
                <c:pt idx="29">
                  <c:v>239.3</c:v>
                </c:pt>
                <c:pt idx="30">
                  <c:v>238.5</c:v>
                </c:pt>
                <c:pt idx="31">
                  <c:v>235.8</c:v>
                </c:pt>
                <c:pt idx="32">
                  <c:v>210.5</c:v>
                </c:pt>
                <c:pt idx="33">
                  <c:v>170.4</c:v>
                </c:pt>
                <c:pt idx="34">
                  <c:v>175</c:v>
                </c:pt>
                <c:pt idx="35">
                  <c:v>190.7</c:v>
                </c:pt>
                <c:pt idx="36">
                  <c:v>205.3</c:v>
                </c:pt>
                <c:pt idx="37">
                  <c:v>207.9</c:v>
                </c:pt>
                <c:pt idx="38">
                  <c:v>191.8</c:v>
                </c:pt>
                <c:pt idx="39">
                  <c:v>157.6</c:v>
                </c:pt>
                <c:pt idx="40">
                  <c:v>173.3</c:v>
                </c:pt>
                <c:pt idx="41">
                  <c:v>239.5</c:v>
                </c:pt>
                <c:pt idx="42">
                  <c:v>238.4</c:v>
                </c:pt>
                <c:pt idx="43">
                  <c:v>225.1</c:v>
                </c:pt>
                <c:pt idx="44">
                  <c:v>198.2</c:v>
                </c:pt>
                <c:pt idx="45">
                  <c:v>236.1</c:v>
                </c:pt>
                <c:pt idx="46">
                  <c:v>254.3</c:v>
                </c:pt>
                <c:pt idx="47">
                  <c:v>242.9</c:v>
                </c:pt>
                <c:pt idx="48">
                  <c:v>235.3</c:v>
                </c:pt>
                <c:pt idx="49">
                  <c:v>237.5</c:v>
                </c:pt>
                <c:pt idx="50">
                  <c:v>255.8</c:v>
                </c:pt>
                <c:pt idx="51">
                  <c:v>254.5</c:v>
                </c:pt>
                <c:pt idx="52">
                  <c:v>208.8</c:v>
                </c:pt>
                <c:pt idx="53">
                  <c:v>205.6</c:v>
                </c:pt>
                <c:pt idx="54">
                  <c:v>237.8</c:v>
                </c:pt>
                <c:pt idx="55">
                  <c:v>241.5</c:v>
                </c:pt>
                <c:pt idx="56">
                  <c:v>249.2</c:v>
                </c:pt>
                <c:pt idx="57">
                  <c:v>244.7</c:v>
                </c:pt>
                <c:pt idx="58">
                  <c:v>242.3</c:v>
                </c:pt>
                <c:pt idx="59">
                  <c:v>236.1</c:v>
                </c:pt>
                <c:pt idx="60">
                  <c:v>244.4</c:v>
                </c:pt>
                <c:pt idx="61">
                  <c:v>229.9</c:v>
                </c:pt>
                <c:pt idx="62">
                  <c:v>237.2</c:v>
                </c:pt>
                <c:pt idx="63">
                  <c:v>243.8</c:v>
                </c:pt>
                <c:pt idx="64">
                  <c:v>253.8</c:v>
                </c:pt>
                <c:pt idx="65">
                  <c:v>248.4</c:v>
                </c:pt>
                <c:pt idx="66">
                  <c:v>245.7</c:v>
                </c:pt>
                <c:pt idx="67">
                  <c:v>241.3</c:v>
                </c:pt>
                <c:pt idx="68">
                  <c:v>239.5</c:v>
                </c:pt>
                <c:pt idx="69">
                  <c:v>233.8</c:v>
                </c:pt>
                <c:pt idx="70">
                  <c:v>236.9</c:v>
                </c:pt>
                <c:pt idx="71">
                  <c:v>237.1</c:v>
                </c:pt>
                <c:pt idx="72">
                  <c:v>235.7</c:v>
                </c:pt>
                <c:pt idx="73">
                  <c:v>236.1</c:v>
                </c:pt>
                <c:pt idx="74">
                  <c:v>234.3</c:v>
                </c:pt>
                <c:pt idx="75">
                  <c:v>242.3</c:v>
                </c:pt>
                <c:pt idx="76">
                  <c:v>228.5</c:v>
                </c:pt>
                <c:pt idx="77">
                  <c:v>246.3</c:v>
                </c:pt>
                <c:pt idx="78">
                  <c:v>244.4</c:v>
                </c:pt>
                <c:pt idx="79">
                  <c:v>241.7</c:v>
                </c:pt>
                <c:pt idx="80">
                  <c:v>248.5</c:v>
                </c:pt>
                <c:pt idx="81">
                  <c:v>245.8</c:v>
                </c:pt>
                <c:pt idx="82">
                  <c:v>235.9</c:v>
                </c:pt>
                <c:pt idx="83">
                  <c:v>236.4</c:v>
                </c:pt>
                <c:pt idx="84">
                  <c:v>244.1</c:v>
                </c:pt>
                <c:pt idx="85">
                  <c:v>232</c:v>
                </c:pt>
                <c:pt idx="86">
                  <c:v>248.5</c:v>
                </c:pt>
                <c:pt idx="87">
                  <c:v>257.2</c:v>
                </c:pt>
                <c:pt idx="88">
                  <c:v>277.60000000000002</c:v>
                </c:pt>
                <c:pt idx="89">
                  <c:v>222.9</c:v>
                </c:pt>
                <c:pt idx="90">
                  <c:v>221.5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CE-4055-B427-42FCDA06281D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'A52A Boiler 6'!$AA$5:$AA$97</c:f>
              <c:numCache>
                <c:formatCode>#,##0.0</c:formatCode>
                <c:ptCount val="91"/>
                <c:pt idx="0">
                  <c:v>59.7</c:v>
                </c:pt>
                <c:pt idx="1">
                  <c:v>57.5</c:v>
                </c:pt>
                <c:pt idx="2">
                  <c:v>63.3</c:v>
                </c:pt>
                <c:pt idx="3">
                  <c:v>52.3</c:v>
                </c:pt>
                <c:pt idx="4">
                  <c:v>51.6</c:v>
                </c:pt>
                <c:pt idx="5">
                  <c:v>38.6</c:v>
                </c:pt>
                <c:pt idx="6">
                  <c:v>42.6</c:v>
                </c:pt>
                <c:pt idx="7">
                  <c:v>53.6</c:v>
                </c:pt>
                <c:pt idx="8">
                  <c:v>66.599999999999994</c:v>
                </c:pt>
                <c:pt idx="9">
                  <c:v>69.400000000000006</c:v>
                </c:pt>
                <c:pt idx="10">
                  <c:v>66.3</c:v>
                </c:pt>
                <c:pt idx="11">
                  <c:v>85.2</c:v>
                </c:pt>
                <c:pt idx="12">
                  <c:v>68.5</c:v>
                </c:pt>
                <c:pt idx="13">
                  <c:v>77.400000000000006</c:v>
                </c:pt>
                <c:pt idx="14">
                  <c:v>72.5</c:v>
                </c:pt>
                <c:pt idx="15">
                  <c:v>67.099999999999994</c:v>
                </c:pt>
                <c:pt idx="16">
                  <c:v>68.3</c:v>
                </c:pt>
                <c:pt idx="17">
                  <c:v>54.7</c:v>
                </c:pt>
                <c:pt idx="18">
                  <c:v>75.2</c:v>
                </c:pt>
                <c:pt idx="19">
                  <c:v>76.099999999999994</c:v>
                </c:pt>
                <c:pt idx="20">
                  <c:v>68.099999999999994</c:v>
                </c:pt>
                <c:pt idx="21">
                  <c:v>74</c:v>
                </c:pt>
                <c:pt idx="22">
                  <c:v>54.7</c:v>
                </c:pt>
                <c:pt idx="23">
                  <c:v>69.099999999999994</c:v>
                </c:pt>
                <c:pt idx="24">
                  <c:v>56.7</c:v>
                </c:pt>
                <c:pt idx="25">
                  <c:v>57.9</c:v>
                </c:pt>
                <c:pt idx="26">
                  <c:v>63.5</c:v>
                </c:pt>
                <c:pt idx="27">
                  <c:v>62.2</c:v>
                </c:pt>
                <c:pt idx="28">
                  <c:v>58.2</c:v>
                </c:pt>
                <c:pt idx="29">
                  <c:v>73</c:v>
                </c:pt>
                <c:pt idx="30">
                  <c:v>71.8</c:v>
                </c:pt>
                <c:pt idx="31">
                  <c:v>67.2</c:v>
                </c:pt>
                <c:pt idx="32">
                  <c:v>69.3</c:v>
                </c:pt>
                <c:pt idx="33">
                  <c:v>37.799999999999997</c:v>
                </c:pt>
                <c:pt idx="34">
                  <c:v>32.200000000000003</c:v>
                </c:pt>
                <c:pt idx="35">
                  <c:v>63.7</c:v>
                </c:pt>
                <c:pt idx="36">
                  <c:v>65.400000000000006</c:v>
                </c:pt>
                <c:pt idx="37">
                  <c:v>62</c:v>
                </c:pt>
                <c:pt idx="38">
                  <c:v>42.4</c:v>
                </c:pt>
                <c:pt idx="39">
                  <c:v>34.6</c:v>
                </c:pt>
                <c:pt idx="40">
                  <c:v>43.3</c:v>
                </c:pt>
                <c:pt idx="41">
                  <c:v>62</c:v>
                </c:pt>
                <c:pt idx="42">
                  <c:v>58.9</c:v>
                </c:pt>
                <c:pt idx="43">
                  <c:v>66.3</c:v>
                </c:pt>
                <c:pt idx="44">
                  <c:v>43.6</c:v>
                </c:pt>
                <c:pt idx="45">
                  <c:v>57.8</c:v>
                </c:pt>
                <c:pt idx="46">
                  <c:v>66.3</c:v>
                </c:pt>
                <c:pt idx="47">
                  <c:v>67.8</c:v>
                </c:pt>
                <c:pt idx="48">
                  <c:v>67.5</c:v>
                </c:pt>
                <c:pt idx="49">
                  <c:v>78.099999999999994</c:v>
                </c:pt>
                <c:pt idx="50">
                  <c:v>87.9</c:v>
                </c:pt>
                <c:pt idx="51">
                  <c:v>92.3</c:v>
                </c:pt>
                <c:pt idx="52">
                  <c:v>48.3</c:v>
                </c:pt>
                <c:pt idx="53">
                  <c:v>55.8</c:v>
                </c:pt>
                <c:pt idx="54">
                  <c:v>50.7</c:v>
                </c:pt>
                <c:pt idx="55">
                  <c:v>71.7</c:v>
                </c:pt>
                <c:pt idx="56">
                  <c:v>75.5</c:v>
                </c:pt>
                <c:pt idx="57">
                  <c:v>71.8</c:v>
                </c:pt>
                <c:pt idx="58">
                  <c:v>69.8</c:v>
                </c:pt>
                <c:pt idx="59">
                  <c:v>64.7</c:v>
                </c:pt>
                <c:pt idx="60">
                  <c:v>76.400000000000006</c:v>
                </c:pt>
                <c:pt idx="61">
                  <c:v>74.2</c:v>
                </c:pt>
                <c:pt idx="62">
                  <c:v>68.3</c:v>
                </c:pt>
                <c:pt idx="63">
                  <c:v>65.400000000000006</c:v>
                </c:pt>
                <c:pt idx="64">
                  <c:v>88.5</c:v>
                </c:pt>
                <c:pt idx="65">
                  <c:v>90.5</c:v>
                </c:pt>
                <c:pt idx="66">
                  <c:v>85.3</c:v>
                </c:pt>
                <c:pt idx="67">
                  <c:v>75.599999999999994</c:v>
                </c:pt>
                <c:pt idx="68">
                  <c:v>70.8</c:v>
                </c:pt>
                <c:pt idx="69">
                  <c:v>68.7</c:v>
                </c:pt>
                <c:pt idx="70">
                  <c:v>77.3</c:v>
                </c:pt>
                <c:pt idx="71">
                  <c:v>70.099999999999994</c:v>
                </c:pt>
                <c:pt idx="72">
                  <c:v>63.4</c:v>
                </c:pt>
                <c:pt idx="73">
                  <c:v>67.8</c:v>
                </c:pt>
                <c:pt idx="74">
                  <c:v>61.9</c:v>
                </c:pt>
                <c:pt idx="75">
                  <c:v>79.099999999999994</c:v>
                </c:pt>
                <c:pt idx="76">
                  <c:v>73.900000000000006</c:v>
                </c:pt>
                <c:pt idx="77">
                  <c:v>88.7</c:v>
                </c:pt>
                <c:pt idx="78">
                  <c:v>70.400000000000006</c:v>
                </c:pt>
                <c:pt idx="79">
                  <c:v>77.900000000000006</c:v>
                </c:pt>
                <c:pt idx="80">
                  <c:v>82.7</c:v>
                </c:pt>
                <c:pt idx="81">
                  <c:v>73.2</c:v>
                </c:pt>
                <c:pt idx="82">
                  <c:v>78.900000000000006</c:v>
                </c:pt>
                <c:pt idx="83">
                  <c:v>78.2</c:v>
                </c:pt>
                <c:pt idx="84">
                  <c:v>77.5</c:v>
                </c:pt>
                <c:pt idx="85">
                  <c:v>75.5</c:v>
                </c:pt>
                <c:pt idx="86">
                  <c:v>75</c:v>
                </c:pt>
                <c:pt idx="87">
                  <c:v>75.8</c:v>
                </c:pt>
                <c:pt idx="88">
                  <c:v>80</c:v>
                </c:pt>
                <c:pt idx="89">
                  <c:v>68.5</c:v>
                </c:pt>
                <c:pt idx="90">
                  <c:v>75.8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CE-4055-B427-42FCDA062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A52A Boiler 6 -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'A52A Boiler 6'!$N$5:$N$97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'A52A Boiler 6'!$AF$5:$AF$97</c:f>
              <c:numCache>
                <c:formatCode>#,##0.0</c:formatCode>
                <c:ptCount val="91"/>
                <c:pt idx="0">
                  <c:v>37.9</c:v>
                </c:pt>
                <c:pt idx="1">
                  <c:v>37.299999999999997</c:v>
                </c:pt>
                <c:pt idx="2">
                  <c:v>39</c:v>
                </c:pt>
                <c:pt idx="3">
                  <c:v>34.799999999999997</c:v>
                </c:pt>
                <c:pt idx="4">
                  <c:v>35.4</c:v>
                </c:pt>
                <c:pt idx="5">
                  <c:v>34.6</c:v>
                </c:pt>
                <c:pt idx="6">
                  <c:v>34.299999999999997</c:v>
                </c:pt>
                <c:pt idx="7">
                  <c:v>36.700000000000003</c:v>
                </c:pt>
                <c:pt idx="8">
                  <c:v>33.5</c:v>
                </c:pt>
                <c:pt idx="9">
                  <c:v>36.5</c:v>
                </c:pt>
                <c:pt idx="10">
                  <c:v>33.799999999999997</c:v>
                </c:pt>
                <c:pt idx="11">
                  <c:v>33.799999999999997</c:v>
                </c:pt>
                <c:pt idx="12">
                  <c:v>40.700000000000003</c:v>
                </c:pt>
                <c:pt idx="13">
                  <c:v>50.5</c:v>
                </c:pt>
                <c:pt idx="14">
                  <c:v>37.799999999999997</c:v>
                </c:pt>
                <c:pt idx="15">
                  <c:v>51.7</c:v>
                </c:pt>
                <c:pt idx="16">
                  <c:v>34.1</c:v>
                </c:pt>
                <c:pt idx="17">
                  <c:v>41.7</c:v>
                </c:pt>
                <c:pt idx="18">
                  <c:v>38.6</c:v>
                </c:pt>
                <c:pt idx="19">
                  <c:v>36.5</c:v>
                </c:pt>
                <c:pt idx="20">
                  <c:v>63.4</c:v>
                </c:pt>
                <c:pt idx="21">
                  <c:v>38.700000000000003</c:v>
                </c:pt>
                <c:pt idx="22">
                  <c:v>57.1</c:v>
                </c:pt>
                <c:pt idx="23">
                  <c:v>34.4</c:v>
                </c:pt>
                <c:pt idx="24">
                  <c:v>47.8</c:v>
                </c:pt>
                <c:pt idx="25">
                  <c:v>45</c:v>
                </c:pt>
                <c:pt idx="26">
                  <c:v>39.4</c:v>
                </c:pt>
                <c:pt idx="27">
                  <c:v>33.4</c:v>
                </c:pt>
                <c:pt idx="28">
                  <c:v>39</c:v>
                </c:pt>
                <c:pt idx="29">
                  <c:v>42.6</c:v>
                </c:pt>
                <c:pt idx="30">
                  <c:v>35.700000000000003</c:v>
                </c:pt>
                <c:pt idx="31">
                  <c:v>72.900000000000006</c:v>
                </c:pt>
                <c:pt idx="32">
                  <c:v>34.299999999999997</c:v>
                </c:pt>
                <c:pt idx="33">
                  <c:v>42.6</c:v>
                </c:pt>
                <c:pt idx="34">
                  <c:v>34.700000000000003</c:v>
                </c:pt>
                <c:pt idx="35">
                  <c:v>35.299999999999997</c:v>
                </c:pt>
                <c:pt idx="36">
                  <c:v>33.5</c:v>
                </c:pt>
                <c:pt idx="37">
                  <c:v>33.799999999999997</c:v>
                </c:pt>
                <c:pt idx="38">
                  <c:v>46</c:v>
                </c:pt>
                <c:pt idx="39">
                  <c:v>38.200000000000003</c:v>
                </c:pt>
                <c:pt idx="40">
                  <c:v>40.4</c:v>
                </c:pt>
                <c:pt idx="41">
                  <c:v>36.799999999999997</c:v>
                </c:pt>
                <c:pt idx="42">
                  <c:v>33.700000000000003</c:v>
                </c:pt>
                <c:pt idx="43">
                  <c:v>58.3</c:v>
                </c:pt>
                <c:pt idx="44">
                  <c:v>91.8</c:v>
                </c:pt>
                <c:pt idx="45">
                  <c:v>57.2</c:v>
                </c:pt>
                <c:pt idx="46">
                  <c:v>41.7</c:v>
                </c:pt>
                <c:pt idx="47">
                  <c:v>35.4</c:v>
                </c:pt>
                <c:pt idx="48">
                  <c:v>41.7</c:v>
                </c:pt>
                <c:pt idx="49">
                  <c:v>33.9</c:v>
                </c:pt>
                <c:pt idx="50">
                  <c:v>35.5</c:v>
                </c:pt>
                <c:pt idx="51">
                  <c:v>35.799999999999997</c:v>
                </c:pt>
                <c:pt idx="52">
                  <c:v>56.5</c:v>
                </c:pt>
                <c:pt idx="53">
                  <c:v>44.4</c:v>
                </c:pt>
                <c:pt idx="54">
                  <c:v>59.8</c:v>
                </c:pt>
                <c:pt idx="55">
                  <c:v>48.7</c:v>
                </c:pt>
                <c:pt idx="56">
                  <c:v>59.6</c:v>
                </c:pt>
                <c:pt idx="57">
                  <c:v>49</c:v>
                </c:pt>
                <c:pt idx="58">
                  <c:v>52.8</c:v>
                </c:pt>
                <c:pt idx="59">
                  <c:v>62.6</c:v>
                </c:pt>
                <c:pt idx="60">
                  <c:v>57.9</c:v>
                </c:pt>
                <c:pt idx="61">
                  <c:v>94.6</c:v>
                </c:pt>
                <c:pt idx="62">
                  <c:v>49.9</c:v>
                </c:pt>
                <c:pt idx="63">
                  <c:v>54.9</c:v>
                </c:pt>
                <c:pt idx="64">
                  <c:v>67.2</c:v>
                </c:pt>
                <c:pt idx="65">
                  <c:v>88.7</c:v>
                </c:pt>
                <c:pt idx="66">
                  <c:v>51.3</c:v>
                </c:pt>
                <c:pt idx="67">
                  <c:v>57.4</c:v>
                </c:pt>
                <c:pt idx="68">
                  <c:v>59.1</c:v>
                </c:pt>
                <c:pt idx="69">
                  <c:v>53.9</c:v>
                </c:pt>
                <c:pt idx="70">
                  <c:v>47.6</c:v>
                </c:pt>
                <c:pt idx="71">
                  <c:v>49.3</c:v>
                </c:pt>
                <c:pt idx="72">
                  <c:v>48.9</c:v>
                </c:pt>
                <c:pt idx="73">
                  <c:v>48.9</c:v>
                </c:pt>
                <c:pt idx="74">
                  <c:v>52.7</c:v>
                </c:pt>
                <c:pt idx="75">
                  <c:v>65.900000000000006</c:v>
                </c:pt>
                <c:pt idx="76">
                  <c:v>91.7</c:v>
                </c:pt>
                <c:pt idx="77">
                  <c:v>37.700000000000003</c:v>
                </c:pt>
                <c:pt idx="78">
                  <c:v>49</c:v>
                </c:pt>
                <c:pt idx="79">
                  <c:v>39.299999999999997</c:v>
                </c:pt>
                <c:pt idx="80">
                  <c:v>36.6</c:v>
                </c:pt>
                <c:pt idx="81">
                  <c:v>42.4</c:v>
                </c:pt>
                <c:pt idx="82">
                  <c:v>37.6</c:v>
                </c:pt>
                <c:pt idx="83">
                  <c:v>41.9</c:v>
                </c:pt>
                <c:pt idx="84">
                  <c:v>46.5</c:v>
                </c:pt>
                <c:pt idx="85">
                  <c:v>50.9</c:v>
                </c:pt>
                <c:pt idx="86">
                  <c:v>55.9</c:v>
                </c:pt>
                <c:pt idx="87">
                  <c:v>61.8</c:v>
                </c:pt>
                <c:pt idx="88">
                  <c:v>72.5</c:v>
                </c:pt>
                <c:pt idx="89">
                  <c:v>95.2</c:v>
                </c:pt>
                <c:pt idx="90">
                  <c:v>92.6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62-4D24-968E-D30085D0C5EF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'A52A Boiler 6'!$N$5:$N$97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'A52A Boiler 6'!$AG$5:$AG$97</c:f>
              <c:numCache>
                <c:formatCode>#,##0.0</c:formatCode>
                <c:ptCount val="91"/>
                <c:pt idx="0">
                  <c:v>321.39999999999998</c:v>
                </c:pt>
                <c:pt idx="1">
                  <c:v>321</c:v>
                </c:pt>
                <c:pt idx="2">
                  <c:v>319.89999999999998</c:v>
                </c:pt>
                <c:pt idx="3">
                  <c:v>307.2</c:v>
                </c:pt>
                <c:pt idx="4">
                  <c:v>307</c:v>
                </c:pt>
                <c:pt idx="5">
                  <c:v>306.60000000000002</c:v>
                </c:pt>
                <c:pt idx="6">
                  <c:v>303.5</c:v>
                </c:pt>
                <c:pt idx="7">
                  <c:v>281.2</c:v>
                </c:pt>
                <c:pt idx="8">
                  <c:v>317.60000000000002</c:v>
                </c:pt>
                <c:pt idx="9">
                  <c:v>320.5</c:v>
                </c:pt>
                <c:pt idx="10">
                  <c:v>324.2</c:v>
                </c:pt>
                <c:pt idx="11">
                  <c:v>323.60000000000002</c:v>
                </c:pt>
                <c:pt idx="12">
                  <c:v>272.60000000000002</c:v>
                </c:pt>
                <c:pt idx="13">
                  <c:v>289.89999999999998</c:v>
                </c:pt>
                <c:pt idx="14">
                  <c:v>317.7</c:v>
                </c:pt>
                <c:pt idx="15">
                  <c:v>309.3</c:v>
                </c:pt>
                <c:pt idx="16">
                  <c:v>317</c:v>
                </c:pt>
                <c:pt idx="17">
                  <c:v>316.7</c:v>
                </c:pt>
                <c:pt idx="18">
                  <c:v>318</c:v>
                </c:pt>
                <c:pt idx="19">
                  <c:v>320.10000000000002</c:v>
                </c:pt>
                <c:pt idx="20">
                  <c:v>312.5</c:v>
                </c:pt>
                <c:pt idx="21">
                  <c:v>323.10000000000002</c:v>
                </c:pt>
                <c:pt idx="22">
                  <c:v>319.10000000000002</c:v>
                </c:pt>
                <c:pt idx="23">
                  <c:v>324.7</c:v>
                </c:pt>
                <c:pt idx="24">
                  <c:v>322.5</c:v>
                </c:pt>
                <c:pt idx="25">
                  <c:v>319.39999999999998</c:v>
                </c:pt>
                <c:pt idx="26">
                  <c:v>236.9</c:v>
                </c:pt>
                <c:pt idx="27">
                  <c:v>324.60000000000002</c:v>
                </c:pt>
                <c:pt idx="28">
                  <c:v>321.3</c:v>
                </c:pt>
                <c:pt idx="29">
                  <c:v>324.3</c:v>
                </c:pt>
                <c:pt idx="30">
                  <c:v>327.5</c:v>
                </c:pt>
                <c:pt idx="31">
                  <c:v>313.10000000000002</c:v>
                </c:pt>
                <c:pt idx="32">
                  <c:v>291.89999999999998</c:v>
                </c:pt>
                <c:pt idx="33">
                  <c:v>256.3</c:v>
                </c:pt>
                <c:pt idx="34">
                  <c:v>273.60000000000002</c:v>
                </c:pt>
                <c:pt idx="35">
                  <c:v>288.10000000000002</c:v>
                </c:pt>
                <c:pt idx="36">
                  <c:v>308.3</c:v>
                </c:pt>
                <c:pt idx="37">
                  <c:v>308.10000000000002</c:v>
                </c:pt>
                <c:pt idx="38">
                  <c:v>292.2</c:v>
                </c:pt>
                <c:pt idx="39">
                  <c:v>252.9</c:v>
                </c:pt>
                <c:pt idx="40">
                  <c:v>266.7</c:v>
                </c:pt>
                <c:pt idx="41">
                  <c:v>323.2</c:v>
                </c:pt>
                <c:pt idx="42">
                  <c:v>322.8</c:v>
                </c:pt>
                <c:pt idx="43">
                  <c:v>304.7</c:v>
                </c:pt>
                <c:pt idx="44">
                  <c:v>281.89999999999998</c:v>
                </c:pt>
                <c:pt idx="45">
                  <c:v>321.2</c:v>
                </c:pt>
                <c:pt idx="46">
                  <c:v>328.2</c:v>
                </c:pt>
                <c:pt idx="47">
                  <c:v>328.4</c:v>
                </c:pt>
                <c:pt idx="48">
                  <c:v>322.60000000000002</c:v>
                </c:pt>
                <c:pt idx="49">
                  <c:v>297.39999999999998</c:v>
                </c:pt>
                <c:pt idx="50">
                  <c:v>318.5</c:v>
                </c:pt>
                <c:pt idx="51">
                  <c:v>327</c:v>
                </c:pt>
                <c:pt idx="52">
                  <c:v>298.10000000000002</c:v>
                </c:pt>
                <c:pt idx="53">
                  <c:v>289.7</c:v>
                </c:pt>
                <c:pt idx="54">
                  <c:v>306.60000000000002</c:v>
                </c:pt>
                <c:pt idx="55">
                  <c:v>321.39999999999998</c:v>
                </c:pt>
                <c:pt idx="56">
                  <c:v>316.89999999999998</c:v>
                </c:pt>
                <c:pt idx="57">
                  <c:v>322.2</c:v>
                </c:pt>
                <c:pt idx="58">
                  <c:v>322.3</c:v>
                </c:pt>
                <c:pt idx="59">
                  <c:v>316.10000000000002</c:v>
                </c:pt>
                <c:pt idx="60">
                  <c:v>315.10000000000002</c:v>
                </c:pt>
                <c:pt idx="61">
                  <c:v>297.5</c:v>
                </c:pt>
                <c:pt idx="62">
                  <c:v>320.39999999999998</c:v>
                </c:pt>
                <c:pt idx="63">
                  <c:v>328.4</c:v>
                </c:pt>
                <c:pt idx="64">
                  <c:v>325.10000000000002</c:v>
                </c:pt>
                <c:pt idx="65">
                  <c:v>321.39999999999998</c:v>
                </c:pt>
                <c:pt idx="66">
                  <c:v>326.60000000000002</c:v>
                </c:pt>
                <c:pt idx="67">
                  <c:v>328.4</c:v>
                </c:pt>
                <c:pt idx="68">
                  <c:v>329.4</c:v>
                </c:pt>
                <c:pt idx="69">
                  <c:v>329.1</c:v>
                </c:pt>
                <c:pt idx="70">
                  <c:v>329.2</c:v>
                </c:pt>
                <c:pt idx="71">
                  <c:v>329</c:v>
                </c:pt>
                <c:pt idx="72">
                  <c:v>329.1</c:v>
                </c:pt>
                <c:pt idx="73">
                  <c:v>328.3</c:v>
                </c:pt>
                <c:pt idx="74">
                  <c:v>328.1</c:v>
                </c:pt>
                <c:pt idx="75">
                  <c:v>327.3</c:v>
                </c:pt>
                <c:pt idx="76">
                  <c:v>289.8</c:v>
                </c:pt>
                <c:pt idx="77">
                  <c:v>326.2</c:v>
                </c:pt>
                <c:pt idx="78">
                  <c:v>328.2</c:v>
                </c:pt>
                <c:pt idx="79">
                  <c:v>328</c:v>
                </c:pt>
                <c:pt idx="80">
                  <c:v>328.6</c:v>
                </c:pt>
                <c:pt idx="81">
                  <c:v>328.7</c:v>
                </c:pt>
                <c:pt idx="82">
                  <c:v>327.10000000000002</c:v>
                </c:pt>
                <c:pt idx="83">
                  <c:v>327.5</c:v>
                </c:pt>
                <c:pt idx="84">
                  <c:v>327.10000000000002</c:v>
                </c:pt>
                <c:pt idx="85">
                  <c:v>323.3</c:v>
                </c:pt>
                <c:pt idx="86">
                  <c:v>327</c:v>
                </c:pt>
                <c:pt idx="87">
                  <c:v>313.3</c:v>
                </c:pt>
                <c:pt idx="88">
                  <c:v>316.10000000000002</c:v>
                </c:pt>
                <c:pt idx="89">
                  <c:v>276.2</c:v>
                </c:pt>
                <c:pt idx="90">
                  <c:v>277.10000000000002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62-4D24-968E-D30085D0C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PM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'A52B Boiler 7'!$V$5:$V$97</c:f>
              <c:numCache>
                <c:formatCode>#,##0.0</c:formatCode>
                <c:ptCount val="91"/>
                <c:pt idx="0">
                  <c:v>2</c:v>
                </c:pt>
                <c:pt idx="1">
                  <c:v>2.1</c:v>
                </c:pt>
                <c:pt idx="2">
                  <c:v>2</c:v>
                </c:pt>
                <c:pt idx="3">
                  <c:v>1.5</c:v>
                </c:pt>
                <c:pt idx="4">
                  <c:v>1.5</c:v>
                </c:pt>
                <c:pt idx="5">
                  <c:v>1.5</c:v>
                </c:pt>
                <c:pt idx="6">
                  <c:v>1.8</c:v>
                </c:pt>
                <c:pt idx="7">
                  <c:v>2.6</c:v>
                </c:pt>
                <c:pt idx="8">
                  <c:v>2</c:v>
                </c:pt>
                <c:pt idx="9">
                  <c:v>1.8</c:v>
                </c:pt>
                <c:pt idx="10">
                  <c:v>1.6</c:v>
                </c:pt>
                <c:pt idx="11">
                  <c:v>1.6</c:v>
                </c:pt>
                <c:pt idx="12">
                  <c:v>2.2000000000000002</c:v>
                </c:pt>
                <c:pt idx="13">
                  <c:v>1.7</c:v>
                </c:pt>
                <c:pt idx="14">
                  <c:v>1.5</c:v>
                </c:pt>
                <c:pt idx="15">
                  <c:v>1.4</c:v>
                </c:pt>
                <c:pt idx="16">
                  <c:v>1.4</c:v>
                </c:pt>
                <c:pt idx="17">
                  <c:v>1.5</c:v>
                </c:pt>
                <c:pt idx="18">
                  <c:v>1.6</c:v>
                </c:pt>
                <c:pt idx="19">
                  <c:v>1.4</c:v>
                </c:pt>
                <c:pt idx="20">
                  <c:v>1.3</c:v>
                </c:pt>
                <c:pt idx="21">
                  <c:v>1.4</c:v>
                </c:pt>
                <c:pt idx="22">
                  <c:v>1.4</c:v>
                </c:pt>
                <c:pt idx="23">
                  <c:v>1.4</c:v>
                </c:pt>
                <c:pt idx="24">
                  <c:v>1.5</c:v>
                </c:pt>
                <c:pt idx="25">
                  <c:v>1.5</c:v>
                </c:pt>
                <c:pt idx="26">
                  <c:v>1.5</c:v>
                </c:pt>
                <c:pt idx="27">
                  <c:v>1.6</c:v>
                </c:pt>
                <c:pt idx="28">
                  <c:v>1.7</c:v>
                </c:pt>
                <c:pt idx="29">
                  <c:v>1.6</c:v>
                </c:pt>
                <c:pt idx="30">
                  <c:v>1.7</c:v>
                </c:pt>
                <c:pt idx="31">
                  <c:v>1.7</c:v>
                </c:pt>
                <c:pt idx="32">
                  <c:v>1.5</c:v>
                </c:pt>
                <c:pt idx="33">
                  <c:v>1.5</c:v>
                </c:pt>
                <c:pt idx="34">
                  <c:v>1.6</c:v>
                </c:pt>
                <c:pt idx="35">
                  <c:v>1.6</c:v>
                </c:pt>
                <c:pt idx="36">
                  <c:v>1.4</c:v>
                </c:pt>
                <c:pt idx="37">
                  <c:v>1.3</c:v>
                </c:pt>
                <c:pt idx="38">
                  <c:v>1.4</c:v>
                </c:pt>
                <c:pt idx="39">
                  <c:v>1.5</c:v>
                </c:pt>
                <c:pt idx="40">
                  <c:v>1.9</c:v>
                </c:pt>
                <c:pt idx="41">
                  <c:v>1.7</c:v>
                </c:pt>
                <c:pt idx="42">
                  <c:v>1.4</c:v>
                </c:pt>
                <c:pt idx="43">
                  <c:v>1.5</c:v>
                </c:pt>
                <c:pt idx="44">
                  <c:v>1.6</c:v>
                </c:pt>
                <c:pt idx="45">
                  <c:v>1.5</c:v>
                </c:pt>
                <c:pt idx="46">
                  <c:v>1.2</c:v>
                </c:pt>
                <c:pt idx="47">
                  <c:v>1.3</c:v>
                </c:pt>
                <c:pt idx="48">
                  <c:v>1.3</c:v>
                </c:pt>
                <c:pt idx="49">
                  <c:v>1.5</c:v>
                </c:pt>
                <c:pt idx="50">
                  <c:v>1.7</c:v>
                </c:pt>
                <c:pt idx="51">
                  <c:v>1.4</c:v>
                </c:pt>
                <c:pt idx="52">
                  <c:v>1.9</c:v>
                </c:pt>
                <c:pt idx="53">
                  <c:v>1.5</c:v>
                </c:pt>
                <c:pt idx="54">
                  <c:v>1.5</c:v>
                </c:pt>
                <c:pt idx="55">
                  <c:v>1.4</c:v>
                </c:pt>
                <c:pt idx="56">
                  <c:v>1.5</c:v>
                </c:pt>
                <c:pt idx="57">
                  <c:v>1.5</c:v>
                </c:pt>
                <c:pt idx="58">
                  <c:v>1.5</c:v>
                </c:pt>
                <c:pt idx="59">
                  <c:v>1.5</c:v>
                </c:pt>
                <c:pt idx="60">
                  <c:v>1.6</c:v>
                </c:pt>
                <c:pt idx="61">
                  <c:v>2.2999999999999998</c:v>
                </c:pt>
                <c:pt idx="62">
                  <c:v>1.3</c:v>
                </c:pt>
                <c:pt idx="63">
                  <c:v>1.3</c:v>
                </c:pt>
                <c:pt idx="64">
                  <c:v>1.3</c:v>
                </c:pt>
                <c:pt idx="65">
                  <c:v>1.9</c:v>
                </c:pt>
                <c:pt idx="66">
                  <c:v>1.3</c:v>
                </c:pt>
                <c:pt idx="67">
                  <c:v>1.2</c:v>
                </c:pt>
                <c:pt idx="68">
                  <c:v>1.3</c:v>
                </c:pt>
                <c:pt idx="69">
                  <c:v>1.5</c:v>
                </c:pt>
                <c:pt idx="70">
                  <c:v>1.4</c:v>
                </c:pt>
                <c:pt idx="71">
                  <c:v>1.4</c:v>
                </c:pt>
                <c:pt idx="72">
                  <c:v>1.4</c:v>
                </c:pt>
                <c:pt idx="73">
                  <c:v>1.3</c:v>
                </c:pt>
                <c:pt idx="74">
                  <c:v>1.8</c:v>
                </c:pt>
                <c:pt idx="75">
                  <c:v>1.4</c:v>
                </c:pt>
                <c:pt idx="76">
                  <c:v>1.7</c:v>
                </c:pt>
                <c:pt idx="77">
                  <c:v>1.2</c:v>
                </c:pt>
                <c:pt idx="78">
                  <c:v>1.5</c:v>
                </c:pt>
                <c:pt idx="79">
                  <c:v>1.4</c:v>
                </c:pt>
                <c:pt idx="80">
                  <c:v>1.4</c:v>
                </c:pt>
                <c:pt idx="81">
                  <c:v>1.3</c:v>
                </c:pt>
                <c:pt idx="82">
                  <c:v>1.2</c:v>
                </c:pt>
                <c:pt idx="83">
                  <c:v>1.5</c:v>
                </c:pt>
                <c:pt idx="84">
                  <c:v>1.9</c:v>
                </c:pt>
                <c:pt idx="85">
                  <c:v>1.5</c:v>
                </c:pt>
                <c:pt idx="86">
                  <c:v>1.6</c:v>
                </c:pt>
                <c:pt idx="87">
                  <c:v>1.7</c:v>
                </c:pt>
                <c:pt idx="88">
                  <c:v>2.4</c:v>
                </c:pt>
                <c:pt idx="89">
                  <c:v>1.8</c:v>
                </c:pt>
                <c:pt idx="90">
                  <c:v>1.7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83-4CD3-ABD7-B5A81D9B2593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'A52B Boiler 7'!$W$5:$W$97</c:f>
              <c:numCache>
                <c:formatCode>#,##0.0</c:formatCode>
                <c:ptCount val="91"/>
                <c:pt idx="0">
                  <c:v>15.5</c:v>
                </c:pt>
                <c:pt idx="1">
                  <c:v>13.5</c:v>
                </c:pt>
                <c:pt idx="2">
                  <c:v>15.5</c:v>
                </c:pt>
                <c:pt idx="3">
                  <c:v>14.4</c:v>
                </c:pt>
                <c:pt idx="4">
                  <c:v>13.1</c:v>
                </c:pt>
                <c:pt idx="5">
                  <c:v>14.2</c:v>
                </c:pt>
                <c:pt idx="6">
                  <c:v>14.6</c:v>
                </c:pt>
                <c:pt idx="7">
                  <c:v>16.2</c:v>
                </c:pt>
                <c:pt idx="8">
                  <c:v>14.4</c:v>
                </c:pt>
                <c:pt idx="9">
                  <c:v>14.7</c:v>
                </c:pt>
                <c:pt idx="10">
                  <c:v>16</c:v>
                </c:pt>
                <c:pt idx="11">
                  <c:v>15.1</c:v>
                </c:pt>
                <c:pt idx="12">
                  <c:v>15.9</c:v>
                </c:pt>
                <c:pt idx="13">
                  <c:v>14.6</c:v>
                </c:pt>
                <c:pt idx="14">
                  <c:v>15.6</c:v>
                </c:pt>
                <c:pt idx="15">
                  <c:v>15.5</c:v>
                </c:pt>
                <c:pt idx="16">
                  <c:v>14.6</c:v>
                </c:pt>
                <c:pt idx="17">
                  <c:v>15.1</c:v>
                </c:pt>
                <c:pt idx="18">
                  <c:v>15.8</c:v>
                </c:pt>
                <c:pt idx="19">
                  <c:v>15.8</c:v>
                </c:pt>
                <c:pt idx="20">
                  <c:v>17</c:v>
                </c:pt>
                <c:pt idx="21">
                  <c:v>13.6</c:v>
                </c:pt>
                <c:pt idx="22">
                  <c:v>14.9</c:v>
                </c:pt>
                <c:pt idx="23">
                  <c:v>14.8</c:v>
                </c:pt>
                <c:pt idx="24">
                  <c:v>15.5</c:v>
                </c:pt>
                <c:pt idx="25">
                  <c:v>16.100000000000001</c:v>
                </c:pt>
                <c:pt idx="26">
                  <c:v>14.6</c:v>
                </c:pt>
                <c:pt idx="27">
                  <c:v>14.8</c:v>
                </c:pt>
                <c:pt idx="28">
                  <c:v>16.2</c:v>
                </c:pt>
                <c:pt idx="29">
                  <c:v>16.3</c:v>
                </c:pt>
                <c:pt idx="30">
                  <c:v>16.399999999999999</c:v>
                </c:pt>
                <c:pt idx="31">
                  <c:v>15.7</c:v>
                </c:pt>
                <c:pt idx="32">
                  <c:v>15.9</c:v>
                </c:pt>
                <c:pt idx="33">
                  <c:v>14.4</c:v>
                </c:pt>
                <c:pt idx="34">
                  <c:v>18</c:v>
                </c:pt>
                <c:pt idx="35">
                  <c:v>15.6</c:v>
                </c:pt>
                <c:pt idx="36">
                  <c:v>15.5</c:v>
                </c:pt>
                <c:pt idx="37">
                  <c:v>15.5</c:v>
                </c:pt>
                <c:pt idx="38">
                  <c:v>14.3</c:v>
                </c:pt>
                <c:pt idx="39">
                  <c:v>14.9</c:v>
                </c:pt>
                <c:pt idx="40">
                  <c:v>15</c:v>
                </c:pt>
                <c:pt idx="41">
                  <c:v>14.1</c:v>
                </c:pt>
                <c:pt idx="42">
                  <c:v>14.5</c:v>
                </c:pt>
                <c:pt idx="43">
                  <c:v>12.9</c:v>
                </c:pt>
                <c:pt idx="44">
                  <c:v>14.7</c:v>
                </c:pt>
                <c:pt idx="45">
                  <c:v>16.8</c:v>
                </c:pt>
                <c:pt idx="46">
                  <c:v>15.6</c:v>
                </c:pt>
                <c:pt idx="47">
                  <c:v>16.2</c:v>
                </c:pt>
                <c:pt idx="48">
                  <c:v>16.5</c:v>
                </c:pt>
                <c:pt idx="49">
                  <c:v>17.7</c:v>
                </c:pt>
                <c:pt idx="50">
                  <c:v>18.5</c:v>
                </c:pt>
                <c:pt idx="51">
                  <c:v>15.9</c:v>
                </c:pt>
                <c:pt idx="52">
                  <c:v>14.4</c:v>
                </c:pt>
                <c:pt idx="53">
                  <c:v>12.7</c:v>
                </c:pt>
                <c:pt idx="54">
                  <c:v>16.100000000000001</c:v>
                </c:pt>
                <c:pt idx="55">
                  <c:v>15.6</c:v>
                </c:pt>
                <c:pt idx="56">
                  <c:v>16.2</c:v>
                </c:pt>
                <c:pt idx="57">
                  <c:v>16.7</c:v>
                </c:pt>
                <c:pt idx="58">
                  <c:v>16.399999999999999</c:v>
                </c:pt>
                <c:pt idx="59">
                  <c:v>15.7</c:v>
                </c:pt>
                <c:pt idx="60">
                  <c:v>15.8</c:v>
                </c:pt>
                <c:pt idx="61">
                  <c:v>16.899999999999999</c:v>
                </c:pt>
                <c:pt idx="62">
                  <c:v>17.100000000000001</c:v>
                </c:pt>
                <c:pt idx="63">
                  <c:v>17.100000000000001</c:v>
                </c:pt>
                <c:pt idx="64">
                  <c:v>16</c:v>
                </c:pt>
                <c:pt idx="65">
                  <c:v>16.3</c:v>
                </c:pt>
                <c:pt idx="66">
                  <c:v>15.4</c:v>
                </c:pt>
                <c:pt idx="67">
                  <c:v>14.1</c:v>
                </c:pt>
                <c:pt idx="68">
                  <c:v>15.1</c:v>
                </c:pt>
                <c:pt idx="69">
                  <c:v>17.399999999999999</c:v>
                </c:pt>
                <c:pt idx="70">
                  <c:v>17.100000000000001</c:v>
                </c:pt>
                <c:pt idx="71">
                  <c:v>16.399999999999999</c:v>
                </c:pt>
                <c:pt idx="72">
                  <c:v>17.100000000000001</c:v>
                </c:pt>
                <c:pt idx="73">
                  <c:v>16.7</c:v>
                </c:pt>
                <c:pt idx="74">
                  <c:v>18.2</c:v>
                </c:pt>
                <c:pt idx="75">
                  <c:v>16.399999999999999</c:v>
                </c:pt>
                <c:pt idx="76">
                  <c:v>17.2</c:v>
                </c:pt>
                <c:pt idx="77">
                  <c:v>15</c:v>
                </c:pt>
                <c:pt idx="78">
                  <c:v>16.600000000000001</c:v>
                </c:pt>
                <c:pt idx="79">
                  <c:v>16.899999999999999</c:v>
                </c:pt>
                <c:pt idx="80">
                  <c:v>17.3</c:v>
                </c:pt>
                <c:pt idx="81">
                  <c:v>16.3</c:v>
                </c:pt>
                <c:pt idx="82">
                  <c:v>17.600000000000001</c:v>
                </c:pt>
                <c:pt idx="83">
                  <c:v>17.8</c:v>
                </c:pt>
                <c:pt idx="84">
                  <c:v>18.8</c:v>
                </c:pt>
                <c:pt idx="85">
                  <c:v>16.5</c:v>
                </c:pt>
                <c:pt idx="86">
                  <c:v>19</c:v>
                </c:pt>
                <c:pt idx="87">
                  <c:v>16.8</c:v>
                </c:pt>
                <c:pt idx="88">
                  <c:v>17.5</c:v>
                </c:pt>
                <c:pt idx="89">
                  <c:v>14.9</c:v>
                </c:pt>
                <c:pt idx="90">
                  <c:v>15.3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83-4CD3-ABD7-B5A81D9B25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SO</a:t>
            </a:r>
            <a:r>
              <a:rPr lang="en-US" b="1" baseline="-25000"/>
              <a:t>2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1"/>
          <c:order val="0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'A52B Boiler 7'!$AB$5:$AB$97</c:f>
              <c:numCache>
                <c:formatCode>#,##0.0</c:formatCode>
                <c:ptCount val="91"/>
                <c:pt idx="0">
                  <c:v>240.5</c:v>
                </c:pt>
                <c:pt idx="1">
                  <c:v>236.7</c:v>
                </c:pt>
                <c:pt idx="2">
                  <c:v>239.1</c:v>
                </c:pt>
                <c:pt idx="3">
                  <c:v>225.1</c:v>
                </c:pt>
                <c:pt idx="4">
                  <c:v>213.3</c:v>
                </c:pt>
                <c:pt idx="5">
                  <c:v>218.4</c:v>
                </c:pt>
                <c:pt idx="6">
                  <c:v>226.6</c:v>
                </c:pt>
                <c:pt idx="7">
                  <c:v>231.4</c:v>
                </c:pt>
                <c:pt idx="8">
                  <c:v>237.5</c:v>
                </c:pt>
                <c:pt idx="9">
                  <c:v>243.5</c:v>
                </c:pt>
                <c:pt idx="10">
                  <c:v>242.4</c:v>
                </c:pt>
                <c:pt idx="11">
                  <c:v>240.9</c:v>
                </c:pt>
                <c:pt idx="12">
                  <c:v>235.4</c:v>
                </c:pt>
                <c:pt idx="13">
                  <c:v>229.6</c:v>
                </c:pt>
                <c:pt idx="14">
                  <c:v>249.5</c:v>
                </c:pt>
                <c:pt idx="15">
                  <c:v>247.4</c:v>
                </c:pt>
                <c:pt idx="16">
                  <c:v>238.5</c:v>
                </c:pt>
                <c:pt idx="17">
                  <c:v>240.9</c:v>
                </c:pt>
                <c:pt idx="18">
                  <c:v>239.4</c:v>
                </c:pt>
                <c:pt idx="19">
                  <c:v>242.3</c:v>
                </c:pt>
                <c:pt idx="20">
                  <c:v>244.3</c:v>
                </c:pt>
                <c:pt idx="21">
                  <c:v>237.4</c:v>
                </c:pt>
                <c:pt idx="22">
                  <c:v>240</c:v>
                </c:pt>
                <c:pt idx="23">
                  <c:v>241.3</c:v>
                </c:pt>
                <c:pt idx="24">
                  <c:v>239.9</c:v>
                </c:pt>
                <c:pt idx="25">
                  <c:v>245.5</c:v>
                </c:pt>
                <c:pt idx="26">
                  <c:v>246.2</c:v>
                </c:pt>
                <c:pt idx="27">
                  <c:v>241.1</c:v>
                </c:pt>
                <c:pt idx="28">
                  <c:v>233.4</c:v>
                </c:pt>
                <c:pt idx="29">
                  <c:v>243.6</c:v>
                </c:pt>
                <c:pt idx="30">
                  <c:v>242.5</c:v>
                </c:pt>
                <c:pt idx="31">
                  <c:v>237.8</c:v>
                </c:pt>
                <c:pt idx="32">
                  <c:v>227.7</c:v>
                </c:pt>
                <c:pt idx="33">
                  <c:v>200.2</c:v>
                </c:pt>
                <c:pt idx="34">
                  <c:v>262.5</c:v>
                </c:pt>
                <c:pt idx="35">
                  <c:v>248.6</c:v>
                </c:pt>
                <c:pt idx="36">
                  <c:v>239.1</c:v>
                </c:pt>
                <c:pt idx="37">
                  <c:v>246.2</c:v>
                </c:pt>
                <c:pt idx="38">
                  <c:v>232.3</c:v>
                </c:pt>
                <c:pt idx="39">
                  <c:v>201.4</c:v>
                </c:pt>
                <c:pt idx="40">
                  <c:v>228.1</c:v>
                </c:pt>
                <c:pt idx="41">
                  <c:v>240.3</c:v>
                </c:pt>
                <c:pt idx="42">
                  <c:v>230.7</c:v>
                </c:pt>
                <c:pt idx="43">
                  <c:v>225.4</c:v>
                </c:pt>
                <c:pt idx="44">
                  <c:v>244.8</c:v>
                </c:pt>
                <c:pt idx="45">
                  <c:v>243.1</c:v>
                </c:pt>
                <c:pt idx="46">
                  <c:v>242.7</c:v>
                </c:pt>
                <c:pt idx="47">
                  <c:v>245.7</c:v>
                </c:pt>
                <c:pt idx="48">
                  <c:v>246.4</c:v>
                </c:pt>
                <c:pt idx="49">
                  <c:v>241.7</c:v>
                </c:pt>
                <c:pt idx="50">
                  <c:v>260</c:v>
                </c:pt>
                <c:pt idx="51">
                  <c:v>254</c:v>
                </c:pt>
                <c:pt idx="52">
                  <c:v>217.8</c:v>
                </c:pt>
                <c:pt idx="53">
                  <c:v>206.6</c:v>
                </c:pt>
                <c:pt idx="54">
                  <c:v>231.1</c:v>
                </c:pt>
                <c:pt idx="55">
                  <c:v>241.8</c:v>
                </c:pt>
                <c:pt idx="56">
                  <c:v>243.6</c:v>
                </c:pt>
                <c:pt idx="57">
                  <c:v>242.3</c:v>
                </c:pt>
                <c:pt idx="58">
                  <c:v>239.4</c:v>
                </c:pt>
                <c:pt idx="59">
                  <c:v>237.7</c:v>
                </c:pt>
                <c:pt idx="60">
                  <c:v>244.7</c:v>
                </c:pt>
                <c:pt idx="61">
                  <c:v>237.8</c:v>
                </c:pt>
                <c:pt idx="62">
                  <c:v>244.1</c:v>
                </c:pt>
                <c:pt idx="63">
                  <c:v>246.2</c:v>
                </c:pt>
                <c:pt idx="64">
                  <c:v>251.1</c:v>
                </c:pt>
                <c:pt idx="65">
                  <c:v>250.7</c:v>
                </c:pt>
                <c:pt idx="66">
                  <c:v>248</c:v>
                </c:pt>
                <c:pt idx="67">
                  <c:v>243.4</c:v>
                </c:pt>
                <c:pt idx="68">
                  <c:v>243.6</c:v>
                </c:pt>
                <c:pt idx="69">
                  <c:v>243.9</c:v>
                </c:pt>
                <c:pt idx="70">
                  <c:v>245.1</c:v>
                </c:pt>
                <c:pt idx="71">
                  <c:v>243.6</c:v>
                </c:pt>
                <c:pt idx="72">
                  <c:v>243.4</c:v>
                </c:pt>
                <c:pt idx="73">
                  <c:v>244.1</c:v>
                </c:pt>
                <c:pt idx="74">
                  <c:v>245.4</c:v>
                </c:pt>
                <c:pt idx="75">
                  <c:v>250.2</c:v>
                </c:pt>
                <c:pt idx="76">
                  <c:v>230.6</c:v>
                </c:pt>
                <c:pt idx="77">
                  <c:v>253.2</c:v>
                </c:pt>
                <c:pt idx="78">
                  <c:v>257.10000000000002</c:v>
                </c:pt>
                <c:pt idx="79">
                  <c:v>255.3</c:v>
                </c:pt>
                <c:pt idx="80">
                  <c:v>258</c:v>
                </c:pt>
                <c:pt idx="81">
                  <c:v>250.5</c:v>
                </c:pt>
                <c:pt idx="82">
                  <c:v>245</c:v>
                </c:pt>
                <c:pt idx="83">
                  <c:v>246.7</c:v>
                </c:pt>
                <c:pt idx="84">
                  <c:v>253.7</c:v>
                </c:pt>
                <c:pt idx="85">
                  <c:v>240.8</c:v>
                </c:pt>
                <c:pt idx="86">
                  <c:v>256.7</c:v>
                </c:pt>
                <c:pt idx="87">
                  <c:v>255.2</c:v>
                </c:pt>
                <c:pt idx="88">
                  <c:v>275.5</c:v>
                </c:pt>
                <c:pt idx="89">
                  <c:v>211</c:v>
                </c:pt>
                <c:pt idx="90">
                  <c:v>209.2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7B-4A8E-86CA-5C4D9A40DB3E}"/>
            </c:ext>
          </c:extLst>
        </c:ser>
        <c:ser>
          <c:idx val="0"/>
          <c:order val="1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'A52B Boiler 7'!$AA$5:$AA$97</c:f>
              <c:numCache>
                <c:formatCode>#,##0.0</c:formatCode>
                <c:ptCount val="91"/>
                <c:pt idx="0">
                  <c:v>24.8</c:v>
                </c:pt>
                <c:pt idx="1">
                  <c:v>21.1</c:v>
                </c:pt>
                <c:pt idx="2">
                  <c:v>21.6</c:v>
                </c:pt>
                <c:pt idx="3">
                  <c:v>21.6</c:v>
                </c:pt>
                <c:pt idx="4">
                  <c:v>22.5</c:v>
                </c:pt>
                <c:pt idx="5">
                  <c:v>17.899999999999999</c:v>
                </c:pt>
                <c:pt idx="6">
                  <c:v>15.7</c:v>
                </c:pt>
                <c:pt idx="7">
                  <c:v>29</c:v>
                </c:pt>
                <c:pt idx="8">
                  <c:v>24.3</c:v>
                </c:pt>
                <c:pt idx="9">
                  <c:v>26.2</c:v>
                </c:pt>
                <c:pt idx="10">
                  <c:v>21.5</c:v>
                </c:pt>
                <c:pt idx="11">
                  <c:v>23.6</c:v>
                </c:pt>
                <c:pt idx="12">
                  <c:v>27</c:v>
                </c:pt>
                <c:pt idx="13">
                  <c:v>30.2</c:v>
                </c:pt>
                <c:pt idx="14">
                  <c:v>23.6</c:v>
                </c:pt>
                <c:pt idx="15">
                  <c:v>24.8</c:v>
                </c:pt>
                <c:pt idx="16">
                  <c:v>14.9</c:v>
                </c:pt>
                <c:pt idx="17">
                  <c:v>21.7</c:v>
                </c:pt>
                <c:pt idx="18">
                  <c:v>23.5</c:v>
                </c:pt>
                <c:pt idx="19">
                  <c:v>22.6</c:v>
                </c:pt>
                <c:pt idx="20">
                  <c:v>23.6</c:v>
                </c:pt>
                <c:pt idx="21">
                  <c:v>19.399999999999999</c:v>
                </c:pt>
                <c:pt idx="22">
                  <c:v>20.9</c:v>
                </c:pt>
                <c:pt idx="23">
                  <c:v>15.9</c:v>
                </c:pt>
                <c:pt idx="24">
                  <c:v>16.100000000000001</c:v>
                </c:pt>
                <c:pt idx="25">
                  <c:v>21.2</c:v>
                </c:pt>
                <c:pt idx="26">
                  <c:v>30.8</c:v>
                </c:pt>
                <c:pt idx="27">
                  <c:v>26.9</c:v>
                </c:pt>
                <c:pt idx="28">
                  <c:v>19.2</c:v>
                </c:pt>
                <c:pt idx="29">
                  <c:v>20.9</c:v>
                </c:pt>
                <c:pt idx="30">
                  <c:v>15.7</c:v>
                </c:pt>
                <c:pt idx="31">
                  <c:v>12.4</c:v>
                </c:pt>
                <c:pt idx="32">
                  <c:v>20.399999999999999</c:v>
                </c:pt>
                <c:pt idx="33">
                  <c:v>19.7</c:v>
                </c:pt>
                <c:pt idx="34">
                  <c:v>32.299999999999997</c:v>
                </c:pt>
                <c:pt idx="35">
                  <c:v>25</c:v>
                </c:pt>
                <c:pt idx="36">
                  <c:v>17.399999999999999</c:v>
                </c:pt>
                <c:pt idx="37">
                  <c:v>17.100000000000001</c:v>
                </c:pt>
                <c:pt idx="38">
                  <c:v>13</c:v>
                </c:pt>
                <c:pt idx="39">
                  <c:v>21.7</c:v>
                </c:pt>
                <c:pt idx="40">
                  <c:v>27.2</c:v>
                </c:pt>
                <c:pt idx="41">
                  <c:v>15.7</c:v>
                </c:pt>
                <c:pt idx="42">
                  <c:v>15.2</c:v>
                </c:pt>
                <c:pt idx="43">
                  <c:v>10.8</c:v>
                </c:pt>
                <c:pt idx="44">
                  <c:v>8.3000000000000007</c:v>
                </c:pt>
                <c:pt idx="45">
                  <c:v>7.5</c:v>
                </c:pt>
                <c:pt idx="46">
                  <c:v>6.2</c:v>
                </c:pt>
                <c:pt idx="47">
                  <c:v>12.9</c:v>
                </c:pt>
                <c:pt idx="48">
                  <c:v>15.9</c:v>
                </c:pt>
                <c:pt idx="49">
                  <c:v>20.100000000000001</c:v>
                </c:pt>
                <c:pt idx="50">
                  <c:v>39.700000000000003</c:v>
                </c:pt>
                <c:pt idx="51">
                  <c:v>22.2</c:v>
                </c:pt>
                <c:pt idx="52">
                  <c:v>11.2</c:v>
                </c:pt>
                <c:pt idx="53">
                  <c:v>12.6</c:v>
                </c:pt>
                <c:pt idx="54">
                  <c:v>10.7</c:v>
                </c:pt>
                <c:pt idx="55">
                  <c:v>17.5</c:v>
                </c:pt>
                <c:pt idx="56">
                  <c:v>18</c:v>
                </c:pt>
                <c:pt idx="57">
                  <c:v>14.8</c:v>
                </c:pt>
                <c:pt idx="58">
                  <c:v>13.4</c:v>
                </c:pt>
                <c:pt idx="59">
                  <c:v>11</c:v>
                </c:pt>
                <c:pt idx="60">
                  <c:v>17.100000000000001</c:v>
                </c:pt>
                <c:pt idx="61">
                  <c:v>23.3</c:v>
                </c:pt>
                <c:pt idx="62">
                  <c:v>15.3</c:v>
                </c:pt>
                <c:pt idx="63">
                  <c:v>14.9</c:v>
                </c:pt>
                <c:pt idx="64">
                  <c:v>21.1</c:v>
                </c:pt>
                <c:pt idx="65">
                  <c:v>18.2</c:v>
                </c:pt>
                <c:pt idx="66">
                  <c:v>23.2</c:v>
                </c:pt>
                <c:pt idx="67">
                  <c:v>16.2</c:v>
                </c:pt>
                <c:pt idx="68">
                  <c:v>14.1</c:v>
                </c:pt>
                <c:pt idx="69">
                  <c:v>11.7</c:v>
                </c:pt>
                <c:pt idx="70">
                  <c:v>15.1</c:v>
                </c:pt>
                <c:pt idx="71">
                  <c:v>15.7</c:v>
                </c:pt>
                <c:pt idx="72">
                  <c:v>12.7</c:v>
                </c:pt>
                <c:pt idx="73">
                  <c:v>15</c:v>
                </c:pt>
                <c:pt idx="74">
                  <c:v>14.5</c:v>
                </c:pt>
                <c:pt idx="75">
                  <c:v>19.7</c:v>
                </c:pt>
                <c:pt idx="76">
                  <c:v>20.8</c:v>
                </c:pt>
                <c:pt idx="77">
                  <c:v>16</c:v>
                </c:pt>
                <c:pt idx="78">
                  <c:v>16.3</c:v>
                </c:pt>
                <c:pt idx="79">
                  <c:v>16.399999999999999</c:v>
                </c:pt>
                <c:pt idx="80">
                  <c:v>14.6</c:v>
                </c:pt>
                <c:pt idx="81">
                  <c:v>11</c:v>
                </c:pt>
                <c:pt idx="82">
                  <c:v>12.4</c:v>
                </c:pt>
                <c:pt idx="83">
                  <c:v>14.2</c:v>
                </c:pt>
                <c:pt idx="84">
                  <c:v>12.7</c:v>
                </c:pt>
                <c:pt idx="85">
                  <c:v>15</c:v>
                </c:pt>
                <c:pt idx="86">
                  <c:v>15.3</c:v>
                </c:pt>
                <c:pt idx="87">
                  <c:v>15.3</c:v>
                </c:pt>
                <c:pt idx="88">
                  <c:v>14.4</c:v>
                </c:pt>
                <c:pt idx="89">
                  <c:v>13.4</c:v>
                </c:pt>
                <c:pt idx="90">
                  <c:v>11.3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7B-4A8E-86CA-5C4D9A40DB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1687992207742663"/>
          <c:h val="0.13363840758403506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A52B Boiler 7 - NO</a:t>
            </a:r>
            <a:r>
              <a:rPr lang="en-US" b="1" baseline="-25000"/>
              <a:t>x</a:t>
            </a:r>
            <a:endParaRPr lang="en-US" b="1" baseline="0"/>
          </a:p>
        </c:rich>
      </c:tx>
      <c:layout>
        <c:manualLayout>
          <c:xMode val="edge"/>
          <c:yMode val="edge"/>
          <c:x val="5.7603106629215209E-2"/>
          <c:y val="2.507835719345169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827262820217648E-2"/>
          <c:y val="0.17643216599626765"/>
          <c:w val="0.86887261899280133"/>
          <c:h val="0.67976576457354598"/>
        </c:manualLayout>
      </c:layout>
      <c:lineChart>
        <c:grouping val="standard"/>
        <c:varyColors val="0"/>
        <c:ser>
          <c:idx val="0"/>
          <c:order val="0"/>
          <c:tx>
            <c:v>Measured Values</c:v>
          </c:tx>
          <c:spPr>
            <a:ln w="508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'A52B Boiler 7'!$AF$5:$AF$97</c:f>
              <c:numCache>
                <c:formatCode>#,##0.0</c:formatCode>
                <c:ptCount val="91"/>
                <c:pt idx="0">
                  <c:v>109.7</c:v>
                </c:pt>
                <c:pt idx="1">
                  <c:v>123.2</c:v>
                </c:pt>
                <c:pt idx="2">
                  <c:v>118.1</c:v>
                </c:pt>
                <c:pt idx="3">
                  <c:v>117.7</c:v>
                </c:pt>
                <c:pt idx="4">
                  <c:v>120.8</c:v>
                </c:pt>
                <c:pt idx="5">
                  <c:v>109.8</c:v>
                </c:pt>
                <c:pt idx="6">
                  <c:v>108.2</c:v>
                </c:pt>
                <c:pt idx="7">
                  <c:v>104.1</c:v>
                </c:pt>
                <c:pt idx="8">
                  <c:v>118.1</c:v>
                </c:pt>
                <c:pt idx="9">
                  <c:v>124.8</c:v>
                </c:pt>
                <c:pt idx="10">
                  <c:v>121.8</c:v>
                </c:pt>
                <c:pt idx="11">
                  <c:v>121.3</c:v>
                </c:pt>
                <c:pt idx="12">
                  <c:v>131.9</c:v>
                </c:pt>
                <c:pt idx="13">
                  <c:v>148.69999999999999</c:v>
                </c:pt>
                <c:pt idx="14">
                  <c:v>138.9</c:v>
                </c:pt>
                <c:pt idx="15">
                  <c:v>157.5</c:v>
                </c:pt>
                <c:pt idx="16">
                  <c:v>135</c:v>
                </c:pt>
                <c:pt idx="17">
                  <c:v>130.4</c:v>
                </c:pt>
                <c:pt idx="18">
                  <c:v>127.3</c:v>
                </c:pt>
                <c:pt idx="19">
                  <c:v>136</c:v>
                </c:pt>
                <c:pt idx="20">
                  <c:v>145.5</c:v>
                </c:pt>
                <c:pt idx="21">
                  <c:v>120.2</c:v>
                </c:pt>
                <c:pt idx="22">
                  <c:v>115.6</c:v>
                </c:pt>
                <c:pt idx="23">
                  <c:v>123</c:v>
                </c:pt>
                <c:pt idx="24">
                  <c:v>134.19999999999999</c:v>
                </c:pt>
                <c:pt idx="25">
                  <c:v>146.5</c:v>
                </c:pt>
                <c:pt idx="26">
                  <c:v>133.9</c:v>
                </c:pt>
                <c:pt idx="27">
                  <c:v>123.4</c:v>
                </c:pt>
                <c:pt idx="28">
                  <c:v>119.6</c:v>
                </c:pt>
                <c:pt idx="29">
                  <c:v>129.5</c:v>
                </c:pt>
                <c:pt idx="30">
                  <c:v>122.7</c:v>
                </c:pt>
                <c:pt idx="31">
                  <c:v>163.4</c:v>
                </c:pt>
                <c:pt idx="32">
                  <c:v>157.1</c:v>
                </c:pt>
                <c:pt idx="33">
                  <c:v>179.8</c:v>
                </c:pt>
                <c:pt idx="34">
                  <c:v>176</c:v>
                </c:pt>
                <c:pt idx="35">
                  <c:v>166.8</c:v>
                </c:pt>
                <c:pt idx="36">
                  <c:v>151.30000000000001</c:v>
                </c:pt>
                <c:pt idx="37">
                  <c:v>148.4</c:v>
                </c:pt>
                <c:pt idx="38">
                  <c:v>148.30000000000001</c:v>
                </c:pt>
                <c:pt idx="39">
                  <c:v>184.1</c:v>
                </c:pt>
                <c:pt idx="40">
                  <c:v>164.4</c:v>
                </c:pt>
                <c:pt idx="41">
                  <c:v>142</c:v>
                </c:pt>
                <c:pt idx="42">
                  <c:v>135.5</c:v>
                </c:pt>
                <c:pt idx="43">
                  <c:v>157.5</c:v>
                </c:pt>
                <c:pt idx="44">
                  <c:v>166.8</c:v>
                </c:pt>
                <c:pt idx="45">
                  <c:v>154.6</c:v>
                </c:pt>
                <c:pt idx="46">
                  <c:v>136.9</c:v>
                </c:pt>
                <c:pt idx="47">
                  <c:v>137.69999999999999</c:v>
                </c:pt>
                <c:pt idx="48">
                  <c:v>141.4</c:v>
                </c:pt>
                <c:pt idx="49">
                  <c:v>141.9</c:v>
                </c:pt>
                <c:pt idx="50">
                  <c:v>136.69999999999999</c:v>
                </c:pt>
                <c:pt idx="51">
                  <c:v>150.1</c:v>
                </c:pt>
                <c:pt idx="52">
                  <c:v>135.19999999999999</c:v>
                </c:pt>
                <c:pt idx="53">
                  <c:v>61.8</c:v>
                </c:pt>
                <c:pt idx="54">
                  <c:v>30.4</c:v>
                </c:pt>
                <c:pt idx="55">
                  <c:v>24.4</c:v>
                </c:pt>
                <c:pt idx="56">
                  <c:v>31.1</c:v>
                </c:pt>
                <c:pt idx="57">
                  <c:v>24.9</c:v>
                </c:pt>
                <c:pt idx="58">
                  <c:v>23.1</c:v>
                </c:pt>
                <c:pt idx="59">
                  <c:v>20.6</c:v>
                </c:pt>
                <c:pt idx="60">
                  <c:v>29.2</c:v>
                </c:pt>
                <c:pt idx="61">
                  <c:v>31.4</c:v>
                </c:pt>
                <c:pt idx="62">
                  <c:v>28.6</c:v>
                </c:pt>
                <c:pt idx="63">
                  <c:v>35.700000000000003</c:v>
                </c:pt>
                <c:pt idx="64">
                  <c:v>37.1</c:v>
                </c:pt>
                <c:pt idx="65">
                  <c:v>37.1</c:v>
                </c:pt>
                <c:pt idx="66">
                  <c:v>28.8</c:v>
                </c:pt>
                <c:pt idx="67">
                  <c:v>31.9</c:v>
                </c:pt>
                <c:pt idx="68">
                  <c:v>32.4</c:v>
                </c:pt>
                <c:pt idx="69">
                  <c:v>27.7</c:v>
                </c:pt>
                <c:pt idx="70">
                  <c:v>27.5</c:v>
                </c:pt>
                <c:pt idx="71">
                  <c:v>24</c:v>
                </c:pt>
                <c:pt idx="72">
                  <c:v>23.3</c:v>
                </c:pt>
                <c:pt idx="73">
                  <c:v>23.8</c:v>
                </c:pt>
                <c:pt idx="74">
                  <c:v>24</c:v>
                </c:pt>
                <c:pt idx="75">
                  <c:v>41.4</c:v>
                </c:pt>
                <c:pt idx="76">
                  <c:v>52.4</c:v>
                </c:pt>
                <c:pt idx="77">
                  <c:v>32.299999999999997</c:v>
                </c:pt>
                <c:pt idx="78">
                  <c:v>29.9</c:v>
                </c:pt>
                <c:pt idx="79">
                  <c:v>27.3</c:v>
                </c:pt>
                <c:pt idx="80">
                  <c:v>29.8</c:v>
                </c:pt>
                <c:pt idx="81">
                  <c:v>28.4</c:v>
                </c:pt>
                <c:pt idx="82">
                  <c:v>24.1</c:v>
                </c:pt>
                <c:pt idx="83">
                  <c:v>20.5</c:v>
                </c:pt>
                <c:pt idx="84">
                  <c:v>33.700000000000003</c:v>
                </c:pt>
                <c:pt idx="85">
                  <c:v>25.4</c:v>
                </c:pt>
                <c:pt idx="86">
                  <c:v>26.3</c:v>
                </c:pt>
                <c:pt idx="87">
                  <c:v>46.1</c:v>
                </c:pt>
                <c:pt idx="88">
                  <c:v>57.6</c:v>
                </c:pt>
                <c:pt idx="89">
                  <c:v>55</c:v>
                </c:pt>
                <c:pt idx="90">
                  <c:v>47.1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A2-4292-9C74-71FDFED65E18}"/>
            </c:ext>
          </c:extLst>
        </c:ser>
        <c:ser>
          <c:idx val="1"/>
          <c:order val="1"/>
          <c:tx>
            <c:v>Limit</c:v>
          </c:tx>
          <c:spPr>
            <a:ln w="508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'A52B Boiler 7'!$N$5:$N$97</c:f>
              <c:numCache>
                <c:formatCode>mmm\ dd\ yyyy</c:formatCode>
                <c:ptCount val="91"/>
                <c:pt idx="0">
                  <c:v>44652</c:v>
                </c:pt>
                <c:pt idx="1">
                  <c:v>44653</c:v>
                </c:pt>
                <c:pt idx="2">
                  <c:v>44654</c:v>
                </c:pt>
                <c:pt idx="3">
                  <c:v>44655</c:v>
                </c:pt>
                <c:pt idx="4">
                  <c:v>44656</c:v>
                </c:pt>
                <c:pt idx="5">
                  <c:v>44657</c:v>
                </c:pt>
                <c:pt idx="6">
                  <c:v>44658</c:v>
                </c:pt>
                <c:pt idx="7">
                  <c:v>44659</c:v>
                </c:pt>
                <c:pt idx="8">
                  <c:v>44660</c:v>
                </c:pt>
                <c:pt idx="9">
                  <c:v>44661</c:v>
                </c:pt>
                <c:pt idx="10">
                  <c:v>44662</c:v>
                </c:pt>
                <c:pt idx="11">
                  <c:v>44663</c:v>
                </c:pt>
                <c:pt idx="12">
                  <c:v>44664</c:v>
                </c:pt>
                <c:pt idx="13">
                  <c:v>44665</c:v>
                </c:pt>
                <c:pt idx="14">
                  <c:v>44666</c:v>
                </c:pt>
                <c:pt idx="15">
                  <c:v>44667</c:v>
                </c:pt>
                <c:pt idx="16">
                  <c:v>44668</c:v>
                </c:pt>
                <c:pt idx="17">
                  <c:v>44669</c:v>
                </c:pt>
                <c:pt idx="18">
                  <c:v>44670</c:v>
                </c:pt>
                <c:pt idx="19">
                  <c:v>44671</c:v>
                </c:pt>
                <c:pt idx="20">
                  <c:v>44672</c:v>
                </c:pt>
                <c:pt idx="21">
                  <c:v>44673</c:v>
                </c:pt>
                <c:pt idx="22">
                  <c:v>44674</c:v>
                </c:pt>
                <c:pt idx="23">
                  <c:v>44675</c:v>
                </c:pt>
                <c:pt idx="24">
                  <c:v>44676</c:v>
                </c:pt>
                <c:pt idx="25">
                  <c:v>44677</c:v>
                </c:pt>
                <c:pt idx="26">
                  <c:v>44678</c:v>
                </c:pt>
                <c:pt idx="27">
                  <c:v>44679</c:v>
                </c:pt>
                <c:pt idx="28">
                  <c:v>44680</c:v>
                </c:pt>
                <c:pt idx="29">
                  <c:v>44681</c:v>
                </c:pt>
                <c:pt idx="30">
                  <c:v>44682</c:v>
                </c:pt>
                <c:pt idx="31">
                  <c:v>44683</c:v>
                </c:pt>
                <c:pt idx="32">
                  <c:v>44684</c:v>
                </c:pt>
                <c:pt idx="33">
                  <c:v>44685</c:v>
                </c:pt>
                <c:pt idx="34">
                  <c:v>44686</c:v>
                </c:pt>
                <c:pt idx="35">
                  <c:v>44687</c:v>
                </c:pt>
                <c:pt idx="36">
                  <c:v>44688</c:v>
                </c:pt>
                <c:pt idx="37">
                  <c:v>44689</c:v>
                </c:pt>
                <c:pt idx="38">
                  <c:v>44690</c:v>
                </c:pt>
                <c:pt idx="39">
                  <c:v>44691</c:v>
                </c:pt>
                <c:pt idx="40">
                  <c:v>44692</c:v>
                </c:pt>
                <c:pt idx="41">
                  <c:v>44693</c:v>
                </c:pt>
                <c:pt idx="42">
                  <c:v>44694</c:v>
                </c:pt>
                <c:pt idx="43">
                  <c:v>44695</c:v>
                </c:pt>
                <c:pt idx="44">
                  <c:v>44696</c:v>
                </c:pt>
                <c:pt idx="45">
                  <c:v>44697</c:v>
                </c:pt>
                <c:pt idx="46">
                  <c:v>44698</c:v>
                </c:pt>
                <c:pt idx="47">
                  <c:v>44699</c:v>
                </c:pt>
                <c:pt idx="48">
                  <c:v>44700</c:v>
                </c:pt>
                <c:pt idx="49">
                  <c:v>44701</c:v>
                </c:pt>
                <c:pt idx="50">
                  <c:v>44702</c:v>
                </c:pt>
                <c:pt idx="51">
                  <c:v>44703</c:v>
                </c:pt>
                <c:pt idx="52">
                  <c:v>44704</c:v>
                </c:pt>
                <c:pt idx="53">
                  <c:v>44705</c:v>
                </c:pt>
                <c:pt idx="54">
                  <c:v>44706</c:v>
                </c:pt>
                <c:pt idx="55">
                  <c:v>44707</c:v>
                </c:pt>
                <c:pt idx="56">
                  <c:v>44708</c:v>
                </c:pt>
                <c:pt idx="57">
                  <c:v>44709</c:v>
                </c:pt>
                <c:pt idx="58">
                  <c:v>44710</c:v>
                </c:pt>
                <c:pt idx="59">
                  <c:v>44711</c:v>
                </c:pt>
                <c:pt idx="60">
                  <c:v>44712</c:v>
                </c:pt>
                <c:pt idx="61">
                  <c:v>44713</c:v>
                </c:pt>
                <c:pt idx="62">
                  <c:v>44714</c:v>
                </c:pt>
                <c:pt idx="63">
                  <c:v>44715</c:v>
                </c:pt>
                <c:pt idx="64">
                  <c:v>44716</c:v>
                </c:pt>
                <c:pt idx="65">
                  <c:v>44717</c:v>
                </c:pt>
                <c:pt idx="66">
                  <c:v>44718</c:v>
                </c:pt>
                <c:pt idx="67">
                  <c:v>44719</c:v>
                </c:pt>
                <c:pt idx="68">
                  <c:v>44720</c:v>
                </c:pt>
                <c:pt idx="69">
                  <c:v>44721</c:v>
                </c:pt>
                <c:pt idx="70">
                  <c:v>44722</c:v>
                </c:pt>
                <c:pt idx="71">
                  <c:v>44723</c:v>
                </c:pt>
                <c:pt idx="72">
                  <c:v>44724</c:v>
                </c:pt>
                <c:pt idx="73">
                  <c:v>44725</c:v>
                </c:pt>
                <c:pt idx="74">
                  <c:v>44726</c:v>
                </c:pt>
                <c:pt idx="75">
                  <c:v>44727</c:v>
                </c:pt>
                <c:pt idx="76">
                  <c:v>44728</c:v>
                </c:pt>
                <c:pt idx="77">
                  <c:v>44729</c:v>
                </c:pt>
                <c:pt idx="78">
                  <c:v>44730</c:v>
                </c:pt>
                <c:pt idx="79">
                  <c:v>44731</c:v>
                </c:pt>
                <c:pt idx="80">
                  <c:v>44732</c:v>
                </c:pt>
                <c:pt idx="81">
                  <c:v>44733</c:v>
                </c:pt>
                <c:pt idx="82">
                  <c:v>44734</c:v>
                </c:pt>
                <c:pt idx="83">
                  <c:v>44735</c:v>
                </c:pt>
                <c:pt idx="84">
                  <c:v>44736</c:v>
                </c:pt>
                <c:pt idx="85">
                  <c:v>44737</c:v>
                </c:pt>
                <c:pt idx="86">
                  <c:v>44738</c:v>
                </c:pt>
                <c:pt idx="87">
                  <c:v>44739</c:v>
                </c:pt>
                <c:pt idx="88">
                  <c:v>44740</c:v>
                </c:pt>
                <c:pt idx="89">
                  <c:v>44741</c:v>
                </c:pt>
                <c:pt idx="90">
                  <c:v>44742</c:v>
                </c:pt>
              </c:numCache>
            </c:numRef>
          </c:cat>
          <c:val>
            <c:numRef>
              <c:f>'A52B Boiler 7'!$AG$5:$AG$97</c:f>
              <c:numCache>
                <c:formatCode>#,##0.0</c:formatCode>
                <c:ptCount val="91"/>
                <c:pt idx="0">
                  <c:v>330.5</c:v>
                </c:pt>
                <c:pt idx="1">
                  <c:v>327</c:v>
                </c:pt>
                <c:pt idx="2">
                  <c:v>332</c:v>
                </c:pt>
                <c:pt idx="3">
                  <c:v>319.8</c:v>
                </c:pt>
                <c:pt idx="4">
                  <c:v>313.8</c:v>
                </c:pt>
                <c:pt idx="5">
                  <c:v>316.89999999999998</c:v>
                </c:pt>
                <c:pt idx="6">
                  <c:v>315.8</c:v>
                </c:pt>
                <c:pt idx="7">
                  <c:v>284.2</c:v>
                </c:pt>
                <c:pt idx="8">
                  <c:v>327</c:v>
                </c:pt>
                <c:pt idx="9">
                  <c:v>330</c:v>
                </c:pt>
                <c:pt idx="10">
                  <c:v>336.2</c:v>
                </c:pt>
                <c:pt idx="11">
                  <c:v>334.5</c:v>
                </c:pt>
                <c:pt idx="12">
                  <c:v>305</c:v>
                </c:pt>
                <c:pt idx="13">
                  <c:v>297.8</c:v>
                </c:pt>
                <c:pt idx="14">
                  <c:v>331.7</c:v>
                </c:pt>
                <c:pt idx="15">
                  <c:v>318.89999999999998</c:v>
                </c:pt>
                <c:pt idx="16">
                  <c:v>326.8</c:v>
                </c:pt>
                <c:pt idx="17">
                  <c:v>329.9</c:v>
                </c:pt>
                <c:pt idx="18">
                  <c:v>327.10000000000002</c:v>
                </c:pt>
                <c:pt idx="19">
                  <c:v>332.4</c:v>
                </c:pt>
                <c:pt idx="20">
                  <c:v>321.3</c:v>
                </c:pt>
                <c:pt idx="21">
                  <c:v>332.4</c:v>
                </c:pt>
                <c:pt idx="22">
                  <c:v>330.7</c:v>
                </c:pt>
                <c:pt idx="23">
                  <c:v>333.8</c:v>
                </c:pt>
                <c:pt idx="24">
                  <c:v>336</c:v>
                </c:pt>
                <c:pt idx="25">
                  <c:v>334.8</c:v>
                </c:pt>
                <c:pt idx="26">
                  <c:v>339.7</c:v>
                </c:pt>
                <c:pt idx="27">
                  <c:v>332.4</c:v>
                </c:pt>
                <c:pt idx="28">
                  <c:v>330.5</c:v>
                </c:pt>
                <c:pt idx="29">
                  <c:v>336.5</c:v>
                </c:pt>
                <c:pt idx="30">
                  <c:v>336.7</c:v>
                </c:pt>
                <c:pt idx="31">
                  <c:v>317.8</c:v>
                </c:pt>
                <c:pt idx="32">
                  <c:v>309.7</c:v>
                </c:pt>
                <c:pt idx="33">
                  <c:v>271.60000000000002</c:v>
                </c:pt>
                <c:pt idx="34">
                  <c:v>316.89999999999998</c:v>
                </c:pt>
                <c:pt idx="35">
                  <c:v>326.7</c:v>
                </c:pt>
                <c:pt idx="36">
                  <c:v>331.2</c:v>
                </c:pt>
                <c:pt idx="37">
                  <c:v>332.2</c:v>
                </c:pt>
                <c:pt idx="38">
                  <c:v>319.10000000000002</c:v>
                </c:pt>
                <c:pt idx="39">
                  <c:v>265.3</c:v>
                </c:pt>
                <c:pt idx="40">
                  <c:v>304.2</c:v>
                </c:pt>
                <c:pt idx="41">
                  <c:v>328.5</c:v>
                </c:pt>
                <c:pt idx="42">
                  <c:v>322.2</c:v>
                </c:pt>
                <c:pt idx="43">
                  <c:v>308.60000000000002</c:v>
                </c:pt>
                <c:pt idx="44">
                  <c:v>317.10000000000002</c:v>
                </c:pt>
                <c:pt idx="45">
                  <c:v>332.9</c:v>
                </c:pt>
                <c:pt idx="46">
                  <c:v>335.8</c:v>
                </c:pt>
                <c:pt idx="47">
                  <c:v>337.2</c:v>
                </c:pt>
                <c:pt idx="48">
                  <c:v>334.9</c:v>
                </c:pt>
                <c:pt idx="49">
                  <c:v>302.7</c:v>
                </c:pt>
                <c:pt idx="50">
                  <c:v>324.89999999999998</c:v>
                </c:pt>
                <c:pt idx="51">
                  <c:v>333.2</c:v>
                </c:pt>
                <c:pt idx="52">
                  <c:v>315.2</c:v>
                </c:pt>
                <c:pt idx="53">
                  <c:v>303.5</c:v>
                </c:pt>
                <c:pt idx="54">
                  <c:v>319.2</c:v>
                </c:pt>
                <c:pt idx="55">
                  <c:v>334.7</c:v>
                </c:pt>
                <c:pt idx="56">
                  <c:v>328.7</c:v>
                </c:pt>
                <c:pt idx="57">
                  <c:v>336.4</c:v>
                </c:pt>
                <c:pt idx="58">
                  <c:v>336.4</c:v>
                </c:pt>
                <c:pt idx="59">
                  <c:v>330.4</c:v>
                </c:pt>
                <c:pt idx="60">
                  <c:v>331.3</c:v>
                </c:pt>
                <c:pt idx="61">
                  <c:v>310.7</c:v>
                </c:pt>
                <c:pt idx="62">
                  <c:v>331.3</c:v>
                </c:pt>
                <c:pt idx="63">
                  <c:v>338.6</c:v>
                </c:pt>
                <c:pt idx="64">
                  <c:v>333.1</c:v>
                </c:pt>
                <c:pt idx="65">
                  <c:v>330.4</c:v>
                </c:pt>
                <c:pt idx="66">
                  <c:v>334.7</c:v>
                </c:pt>
                <c:pt idx="67">
                  <c:v>333.6</c:v>
                </c:pt>
                <c:pt idx="68">
                  <c:v>336.7</c:v>
                </c:pt>
                <c:pt idx="69">
                  <c:v>341.9</c:v>
                </c:pt>
                <c:pt idx="70">
                  <c:v>339.9</c:v>
                </c:pt>
                <c:pt idx="71">
                  <c:v>338.9</c:v>
                </c:pt>
                <c:pt idx="72">
                  <c:v>340.8</c:v>
                </c:pt>
                <c:pt idx="73">
                  <c:v>339.2</c:v>
                </c:pt>
                <c:pt idx="74">
                  <c:v>341.1</c:v>
                </c:pt>
                <c:pt idx="75">
                  <c:v>336.4</c:v>
                </c:pt>
                <c:pt idx="76">
                  <c:v>298.39999999999998</c:v>
                </c:pt>
                <c:pt idx="77">
                  <c:v>331.3</c:v>
                </c:pt>
                <c:pt idx="78">
                  <c:v>336.9</c:v>
                </c:pt>
                <c:pt idx="79">
                  <c:v>337.3</c:v>
                </c:pt>
                <c:pt idx="80">
                  <c:v>346.8</c:v>
                </c:pt>
                <c:pt idx="81">
                  <c:v>340.4</c:v>
                </c:pt>
                <c:pt idx="82">
                  <c:v>339.9</c:v>
                </c:pt>
                <c:pt idx="83">
                  <c:v>340.2</c:v>
                </c:pt>
                <c:pt idx="84">
                  <c:v>340.9</c:v>
                </c:pt>
                <c:pt idx="85">
                  <c:v>335</c:v>
                </c:pt>
                <c:pt idx="86">
                  <c:v>340.3</c:v>
                </c:pt>
                <c:pt idx="87">
                  <c:v>319.89999999999998</c:v>
                </c:pt>
                <c:pt idx="88">
                  <c:v>320.89999999999998</c:v>
                </c:pt>
                <c:pt idx="89">
                  <c:v>270.7</c:v>
                </c:pt>
                <c:pt idx="90">
                  <c:v>275.8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A2-4292-9C74-71FDFED65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08060032"/>
        <c:axId val="-1008056768"/>
      </c:lineChart>
      <c:dateAx>
        <c:axId val="-1008060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  <a:alpha val="54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1200" b="1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-1008056768"/>
        <c:crosses val="autoZero"/>
        <c:auto val="1"/>
        <c:lblOffset val="100"/>
        <c:baseTimeUnit val="days"/>
        <c:majorUnit val="14"/>
        <c:minorUnit val="7"/>
      </c:dateAx>
      <c:valAx>
        <c:axId val="-100805676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00806003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50650427468496262"/>
          <c:y val="1.877238446460015E-2"/>
          <c:w val="0.44170879955795"/>
          <c:h val="0.13115299974226385"/>
        </c:manualLayout>
      </c:layout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317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B5CD2C-3D51-4CEB-B31C-FFCBCC90E8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702C1E7-8134-43D8-9298-732021409D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3DCF785-7199-45B6-9581-7060E483AC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8D07C5-F49D-4979-8BEF-30E6930A40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A6EE8DB-A3D8-48CF-8B00-5113EAA24F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0</xdr:rowOff>
    </xdr:from>
    <xdr:to>
      <xdr:col>12</xdr:col>
      <xdr:colOff>0</xdr:colOff>
      <xdr:row>23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7C2F2C4-8259-4192-BB3B-AEDDC921D3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9715FE8-BBE8-4665-BBF0-8789BDBAA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1AFBECF-BAFC-4581-8D50-FBD806D738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8BD0BF6-E8E1-4A45-906E-6EC2CEE136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85B7B3D-6794-4148-AA10-7259F4DA76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2E95D5A-F279-451B-8C48-21375693FC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</xdr:row>
      <xdr:rowOff>164522</xdr:rowOff>
    </xdr:from>
    <xdr:to>
      <xdr:col>12</xdr:col>
      <xdr:colOff>0</xdr:colOff>
      <xdr:row>23</xdr:row>
      <xdr:rowOff>105639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0830EA-543F-4F4C-8634-A7E3A36A57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25</xdr:row>
      <xdr:rowOff>0</xdr:rowOff>
    </xdr:from>
    <xdr:to>
      <xdr:col>12</xdr:col>
      <xdr:colOff>0</xdr:colOff>
      <xdr:row>38</xdr:row>
      <xdr:rowOff>114299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CFB111B-D677-42BA-9000-03F8ACD5FA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40</xdr:row>
      <xdr:rowOff>0</xdr:rowOff>
    </xdr:from>
    <xdr:to>
      <xdr:col>12</xdr:col>
      <xdr:colOff>0</xdr:colOff>
      <xdr:row>53</xdr:row>
      <xdr:rowOff>114299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A644A9A-FFB3-4F7B-9E78-1C05F85703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2\Q1\Power%20Plant%20%20Q1%202022%20new%20retur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-fs1\EnvComp\PPC\Returns\2021\Dec%202021\Power%20Plant%20%20Q4%202021%20new%20return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PC\Returns\2022\Q1\Power%20Plant%20%20Q1%202022%20new%20return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PC\Returns\2021\Dec%202021\Power%20Plant%20%20Q4%202021%20new%20retur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B6">
            <v>44562</v>
          </cell>
        </row>
        <row r="36">
          <cell r="I36">
            <v>24</v>
          </cell>
          <cell r="M36">
            <v>24</v>
          </cell>
        </row>
        <row r="96">
          <cell r="B96"/>
        </row>
        <row r="97">
          <cell r="B97"/>
        </row>
        <row r="191">
          <cell r="D191">
            <v>24</v>
          </cell>
        </row>
        <row r="192">
          <cell r="B192"/>
        </row>
        <row r="193">
          <cell r="B193"/>
        </row>
        <row r="288">
          <cell r="B288"/>
        </row>
        <row r="289">
          <cell r="B289"/>
        </row>
        <row r="384">
          <cell r="B384"/>
          <cell r="D384"/>
          <cell r="E384"/>
          <cell r="F384"/>
          <cell r="G384"/>
          <cell r="I384"/>
          <cell r="J384"/>
          <cell r="K384"/>
          <cell r="Q384"/>
          <cell r="R384"/>
          <cell r="S384"/>
        </row>
        <row r="385">
          <cell r="B385"/>
          <cell r="D385"/>
          <cell r="E385"/>
          <cell r="F385"/>
          <cell r="G385"/>
          <cell r="I385"/>
          <cell r="J385"/>
          <cell r="K385"/>
          <cell r="Q385"/>
          <cell r="R385"/>
          <cell r="S385"/>
        </row>
      </sheetData>
      <sheetData sheetId="1">
        <row r="5">
          <cell r="C5">
            <v>1.8807776404980407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B6">
            <v>44470</v>
          </cell>
        </row>
        <row r="96">
          <cell r="D96">
            <v>24</v>
          </cell>
          <cell r="E96">
            <v>0</v>
          </cell>
          <cell r="F96">
            <v>1.3433212875688312</v>
          </cell>
          <cell r="G96">
            <v>11.045236717650761</v>
          </cell>
          <cell r="I96">
            <v>24</v>
          </cell>
          <cell r="K96">
            <v>220.45236717650761</v>
          </cell>
          <cell r="M96">
            <v>24</v>
          </cell>
          <cell r="O96">
            <v>220.00000000000003</v>
          </cell>
          <cell r="Q96">
            <v>0.99794378556132923</v>
          </cell>
          <cell r="R96">
            <v>2.0562144386708195E-3</v>
          </cell>
          <cell r="S96">
            <v>0</v>
          </cell>
          <cell r="T96">
            <v>0</v>
          </cell>
        </row>
        <row r="97">
          <cell r="D97">
            <v>24</v>
          </cell>
          <cell r="E97">
            <v>0</v>
          </cell>
          <cell r="F97">
            <v>2.2053977894702332</v>
          </cell>
          <cell r="G97">
            <v>11.103598379678408</v>
          </cell>
          <cell r="I97">
            <v>24</v>
          </cell>
          <cell r="K97">
            <v>221.03598379678405</v>
          </cell>
          <cell r="M97">
            <v>24</v>
          </cell>
          <cell r="O97">
            <v>220.00000000000003</v>
          </cell>
          <cell r="Q97">
            <v>0.99529098274189087</v>
          </cell>
          <cell r="R97">
            <v>4.7090172581092972E-3</v>
          </cell>
          <cell r="S97">
            <v>0</v>
          </cell>
          <cell r="T97">
            <v>0</v>
          </cell>
        </row>
        <row r="192">
          <cell r="D192">
            <v>24</v>
          </cell>
          <cell r="E192">
            <v>0</v>
          </cell>
          <cell r="F192">
            <v>1.0459382370275538</v>
          </cell>
          <cell r="G192">
            <v>14.123951188640648</v>
          </cell>
          <cell r="Q192">
            <v>0.84282591847172494</v>
          </cell>
          <cell r="R192">
            <v>0.11726013411920196</v>
          </cell>
          <cell r="S192">
            <v>3.99139474090731E-2</v>
          </cell>
          <cell r="T192">
            <v>0</v>
          </cell>
          <cell r="U192">
            <v>0</v>
          </cell>
        </row>
        <row r="193">
          <cell r="D193">
            <v>24</v>
          </cell>
          <cell r="E193">
            <v>0</v>
          </cell>
          <cell r="F193">
            <v>1.0762673583188465</v>
          </cell>
          <cell r="G193">
            <v>13.972705921940952</v>
          </cell>
          <cell r="Q193">
            <v>0.84556596505846793</v>
          </cell>
          <cell r="R193">
            <v>0.11421276839594412</v>
          </cell>
          <cell r="S193">
            <v>4.0221266545587955E-2</v>
          </cell>
          <cell r="T193">
            <v>0</v>
          </cell>
          <cell r="U193">
            <v>0</v>
          </cell>
        </row>
        <row r="384">
          <cell r="E384">
            <v>0</v>
          </cell>
          <cell r="M384">
            <v>24</v>
          </cell>
          <cell r="N384">
            <v>99.554018841623147</v>
          </cell>
          <cell r="O384">
            <v>278.32653446245644</v>
          </cell>
        </row>
        <row r="385">
          <cell r="E385">
            <v>0</v>
          </cell>
          <cell r="M385">
            <v>24</v>
          </cell>
          <cell r="N385">
            <v>99.73160335597305</v>
          </cell>
          <cell r="O385">
            <v>281.21775999065494</v>
          </cell>
        </row>
        <row r="480">
          <cell r="D480">
            <v>24</v>
          </cell>
          <cell r="E480">
            <v>0</v>
          </cell>
          <cell r="F480">
            <v>1.2809441043293501</v>
          </cell>
          <cell r="G480">
            <v>15.797501279296984</v>
          </cell>
          <cell r="I480">
            <v>24</v>
          </cell>
          <cell r="K480">
            <v>234.794492220346</v>
          </cell>
          <cell r="M480">
            <v>24</v>
          </cell>
          <cell r="N480">
            <v>64.741991698689489</v>
          </cell>
          <cell r="O480">
            <v>326.02432717276554</v>
          </cell>
          <cell r="Q480">
            <v>0.75934270987721375</v>
          </cell>
          <cell r="R480">
            <v>8.2227654271635933E-2</v>
          </cell>
          <cell r="S480">
            <v>1.8075075151611018E-2</v>
          </cell>
          <cell r="T480">
            <v>0.1403545606995393</v>
          </cell>
        </row>
        <row r="481">
          <cell r="D481">
            <v>24</v>
          </cell>
          <cell r="E481">
            <v>0</v>
          </cell>
          <cell r="F481">
            <v>1.169546918507242</v>
          </cell>
          <cell r="G481">
            <v>15.378336382857523</v>
          </cell>
          <cell r="I481">
            <v>24</v>
          </cell>
          <cell r="K481">
            <v>235.32974780901262</v>
          </cell>
          <cell r="M481">
            <v>24</v>
          </cell>
          <cell r="N481">
            <v>98.247690809994353</v>
          </cell>
          <cell r="O481">
            <v>326.65281884256143</v>
          </cell>
          <cell r="Q481">
            <v>0.78196663511193887</v>
          </cell>
          <cell r="R481">
            <v>7.7859081836650149E-2</v>
          </cell>
          <cell r="S481">
            <v>1.4352202673416553E-2</v>
          </cell>
          <cell r="T481">
            <v>0.12582208037799444</v>
          </cell>
        </row>
        <row r="576">
          <cell r="D576">
            <v>24</v>
          </cell>
          <cell r="E576">
            <v>0</v>
          </cell>
          <cell r="F576">
            <v>10.157150369755081</v>
          </cell>
          <cell r="I576">
            <v>24</v>
          </cell>
          <cell r="K576">
            <v>246.55040207515771</v>
          </cell>
          <cell r="M576">
            <v>24</v>
          </cell>
          <cell r="N576">
            <v>105.93154861740329</v>
          </cell>
          <cell r="O576">
            <v>338.02768006291399</v>
          </cell>
          <cell r="Q576">
            <v>0.78239404649978106</v>
          </cell>
          <cell r="R576">
            <v>9.7488050853607941E-2</v>
          </cell>
          <cell r="S576">
            <v>6.2298480532926928E-3</v>
          </cell>
          <cell r="T576">
            <v>0.1138880545933183</v>
          </cell>
        </row>
        <row r="577">
          <cell r="D577">
            <v>24</v>
          </cell>
          <cell r="E577">
            <v>0</v>
          </cell>
          <cell r="F577">
            <v>9.5661719170679973</v>
          </cell>
          <cell r="I577">
            <v>24</v>
          </cell>
          <cell r="K577">
            <v>243.88218337732349</v>
          </cell>
          <cell r="M577">
            <v>24</v>
          </cell>
          <cell r="N577">
            <v>102.48008685754434</v>
          </cell>
          <cell r="O577">
            <v>338.35180584094871</v>
          </cell>
          <cell r="Q577">
            <v>0.81701664276246133</v>
          </cell>
          <cell r="R577">
            <v>8.1656936353747725E-2</v>
          </cell>
          <cell r="S577">
            <v>3.4457295408965101E-3</v>
          </cell>
          <cell r="T577">
            <v>9.7880691342894427E-2</v>
          </cell>
        </row>
      </sheetData>
      <sheetData sheetId="1">
        <row r="5">
          <cell r="C5">
            <v>1.5439016893606408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6">
          <cell r="J6">
            <v>20.036629114718309</v>
          </cell>
        </row>
        <row r="198">
          <cell r="E198">
            <v>0</v>
          </cell>
        </row>
      </sheetData>
      <sheetData sheetId="1">
        <row r="5">
          <cell r="E5">
            <v>28.088659623609043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ILY"/>
      <sheetName val="MONTHLY"/>
    </sheetNames>
    <sheetDataSet>
      <sheetData sheetId="0">
        <row r="198">
          <cell r="D198">
            <v>24</v>
          </cell>
          <cell r="H198" t="str">
            <v>NO</v>
          </cell>
        </row>
      </sheetData>
      <sheetData sheetId="1">
        <row r="6">
          <cell r="E6">
            <v>31.919684756391828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Thorpe, Georgina" id="{09A10245-C7C1-4813-9F2B-D2B03A6A01F6}" userId="S::Georgina.Brooks@tatasteeleurope.com::5ca7c2bd-ad5f-412f-ab14-04f7ca64bfc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7" dT="2022-07-15T10:55:12.68" personId="{09A10245-C7C1-4813-9F2B-D2B03A6A01F6}" id="{B9819482-A6AA-4731-AA1F-2CD7B113FAC1}">
    <text>Part A Reference: S5N_22_37A</text>
  </threadedComment>
  <threadedComment ref="H7" dT="2022-04-26T10:58:50.36" personId="{09A10245-C7C1-4813-9F2B-D2B03A6A01F6}" id="{5F9756FA-D79A-4E01-AA72-C79825930994}">
    <text>Part A Reference: S5N_22_52A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E7FDD-AFE3-4214-AAFB-AECFE5076480}">
  <dimension ref="B2:N18"/>
  <sheetViews>
    <sheetView showGridLines="0" showRowColHeaders="0" workbookViewId="0"/>
  </sheetViews>
  <sheetFormatPr defaultRowHeight="13.2" x14ac:dyDescent="0.25"/>
  <cols>
    <col min="1" max="1" width="2.6640625" customWidth="1"/>
    <col min="2" max="2" width="5.6640625" customWidth="1"/>
    <col min="3" max="3" width="12.33203125" bestFit="1" customWidth="1"/>
    <col min="4" max="4" width="28.109375" bestFit="1" customWidth="1"/>
    <col min="5" max="5" width="38.109375" bestFit="1" customWidth="1"/>
    <col min="6" max="6" width="50.44140625" customWidth="1"/>
  </cols>
  <sheetData>
    <row r="2" spans="2:14" x14ac:dyDescent="0.25">
      <c r="B2" s="20" t="s">
        <v>0</v>
      </c>
    </row>
    <row r="3" spans="2:14" x14ac:dyDescent="0.25">
      <c r="B3" s="21" t="s">
        <v>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5" spans="2:14" x14ac:dyDescent="0.25">
      <c r="B5" s="20" t="s">
        <v>2</v>
      </c>
    </row>
    <row r="6" spans="2:14" x14ac:dyDescent="0.25">
      <c r="B6" t="s">
        <v>3</v>
      </c>
    </row>
    <row r="7" spans="2:14" x14ac:dyDescent="0.25">
      <c r="C7" t="s">
        <v>4</v>
      </c>
    </row>
    <row r="8" spans="2:14" x14ac:dyDescent="0.25">
      <c r="C8" t="s">
        <v>5</v>
      </c>
    </row>
    <row r="9" spans="2:14" x14ac:dyDescent="0.25">
      <c r="C9" t="s">
        <v>6</v>
      </c>
    </row>
    <row r="10" spans="2:14" x14ac:dyDescent="0.25">
      <c r="C10" t="s">
        <v>7</v>
      </c>
    </row>
    <row r="12" spans="2:14" x14ac:dyDescent="0.25">
      <c r="B12" s="20" t="s">
        <v>8</v>
      </c>
    </row>
    <row r="13" spans="2:14" ht="13.8" thickBot="1" x14ac:dyDescent="0.3">
      <c r="B13" t="s">
        <v>9</v>
      </c>
    </row>
    <row r="14" spans="2:14" ht="13.8" thickTop="1" x14ac:dyDescent="0.25">
      <c r="C14" s="22" t="s">
        <v>10</v>
      </c>
      <c r="D14" s="23" t="s">
        <v>11</v>
      </c>
      <c r="E14" s="24" t="s">
        <v>12</v>
      </c>
    </row>
    <row r="15" spans="2:14" x14ac:dyDescent="0.25">
      <c r="C15" s="3" t="s">
        <v>13</v>
      </c>
      <c r="D15" s="4" t="s">
        <v>14</v>
      </c>
      <c r="E15" s="9" t="s">
        <v>15</v>
      </c>
    </row>
    <row r="16" spans="2:14" x14ac:dyDescent="0.25">
      <c r="C16" s="235" t="s">
        <v>16</v>
      </c>
      <c r="D16" s="4" t="s">
        <v>17</v>
      </c>
      <c r="E16" s="9" t="s">
        <v>18</v>
      </c>
    </row>
    <row r="17" spans="3:5" ht="13.8" thickBot="1" x14ac:dyDescent="0.3">
      <c r="C17" s="236"/>
      <c r="D17" s="25" t="s">
        <v>19</v>
      </c>
      <c r="E17" s="26" t="s">
        <v>20</v>
      </c>
    </row>
    <row r="18" spans="3:5" ht="13.8" thickTop="1" x14ac:dyDescent="0.25"/>
  </sheetData>
  <mergeCells count="1">
    <mergeCell ref="C16:C17"/>
  </mergeCells>
  <pageMargins left="0.7" right="0.7" top="0.75" bottom="0.75" header="0.3" footer="0.3"/>
  <headerFooter>
    <oddFooter>&amp;L_x000D_&amp;1#&amp;"Calibri"&amp;8&amp;K000000 Sensitivity: general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06CED-2E88-4560-A0CF-9934DF273CD8}">
  <sheetPr>
    <tabColor rgb="FF00B050"/>
  </sheetPr>
  <dimension ref="B1:AK97"/>
  <sheetViews>
    <sheetView showGridLines="0" zoomScale="40" zoomScaleNormal="40" workbookViewId="0">
      <selection activeCell="H7" sqref="H7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14" customWidth="1"/>
    <col min="15" max="20" width="13.6640625" customWidth="1"/>
    <col min="21" max="21" width="12.5546875" style="19" bestFit="1" customWidth="1"/>
    <col min="22" max="22" width="15.5546875" style="19" bestFit="1" customWidth="1"/>
    <col min="23" max="24" width="13.6640625" customWidth="1"/>
    <col min="25" max="26" width="13.6640625" style="19" customWidth="1"/>
    <col min="27" max="27" width="12.5546875" style="19" bestFit="1" customWidth="1"/>
    <col min="28" max="28" width="15.5546875" style="19" bestFit="1" customWidth="1"/>
    <col min="29" max="30" width="13.6640625" customWidth="1"/>
    <col min="31" max="32" width="13.6640625" style="19" customWidth="1"/>
    <col min="33" max="33" width="12.5546875" style="19" bestFit="1" customWidth="1"/>
    <col min="34" max="34" width="15.5546875" style="19" bestFit="1" customWidth="1"/>
    <col min="35" max="36" width="13.6640625" customWidth="1"/>
    <col min="37" max="37" width="13.6640625" style="19" customWidth="1"/>
  </cols>
  <sheetData>
    <row r="1" spans="2:37" ht="13.8" thickBot="1" x14ac:dyDescent="0.3"/>
    <row r="2" spans="2:37" ht="14.4" thickTop="1" thickBot="1" x14ac:dyDescent="0.3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61"/>
      <c r="O2" s="246" t="s">
        <v>22</v>
      </c>
      <c r="P2" s="247"/>
      <c r="Q2" s="247"/>
      <c r="R2" s="247"/>
      <c r="S2" s="247"/>
      <c r="T2" s="247"/>
      <c r="U2" s="247"/>
      <c r="V2" s="247"/>
      <c r="W2" s="247"/>
      <c r="X2" s="247"/>
      <c r="Y2" s="247"/>
      <c r="Z2" s="247"/>
      <c r="AA2" s="247"/>
      <c r="AB2" s="247"/>
      <c r="AC2" s="247"/>
      <c r="AD2" s="247"/>
      <c r="AE2" s="247"/>
      <c r="AF2" s="247"/>
      <c r="AG2" s="247"/>
      <c r="AH2" s="247"/>
      <c r="AI2" s="247"/>
      <c r="AJ2" s="247"/>
      <c r="AK2" s="248"/>
    </row>
    <row r="3" spans="2:37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53" t="s">
        <v>23</v>
      </c>
      <c r="O3" s="255" t="s">
        <v>24</v>
      </c>
      <c r="P3" s="256"/>
      <c r="Q3" s="256"/>
      <c r="R3" s="256"/>
      <c r="S3" s="257"/>
      <c r="T3" s="206"/>
      <c r="U3" s="258" t="s">
        <v>25</v>
      </c>
      <c r="V3" s="259"/>
      <c r="W3" s="259"/>
      <c r="X3" s="259"/>
      <c r="Y3" s="260"/>
      <c r="Z3" s="206"/>
      <c r="AA3" s="258" t="s">
        <v>26</v>
      </c>
      <c r="AB3" s="259"/>
      <c r="AC3" s="259"/>
      <c r="AD3" s="259"/>
      <c r="AE3" s="260"/>
      <c r="AF3" s="206"/>
      <c r="AG3" s="258" t="s">
        <v>27</v>
      </c>
      <c r="AH3" s="259"/>
      <c r="AI3" s="259"/>
      <c r="AJ3" s="259"/>
      <c r="AK3" s="260"/>
    </row>
    <row r="4" spans="2:37" ht="27.6" customHeight="1" thickBot="1" x14ac:dyDescent="0.4">
      <c r="B4" s="12"/>
      <c r="C4" s="13"/>
      <c r="D4" s="5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30</v>
      </c>
      <c r="J4" s="30" t="s">
        <v>28</v>
      </c>
      <c r="K4" s="5" t="s">
        <v>29</v>
      </c>
      <c r="L4" s="6" t="s">
        <v>30</v>
      </c>
      <c r="N4" s="254"/>
      <c r="O4" s="42" t="s">
        <v>31</v>
      </c>
      <c r="P4" s="27" t="s">
        <v>32</v>
      </c>
      <c r="Q4" s="27" t="s">
        <v>33</v>
      </c>
      <c r="R4" s="27" t="s">
        <v>34</v>
      </c>
      <c r="S4" s="57" t="s">
        <v>35</v>
      </c>
      <c r="T4" s="291"/>
      <c r="U4" s="58" t="s">
        <v>36</v>
      </c>
      <c r="V4" s="29" t="s">
        <v>37</v>
      </c>
      <c r="W4" s="27" t="s">
        <v>38</v>
      </c>
      <c r="X4" s="27" t="s">
        <v>39</v>
      </c>
      <c r="Y4" s="43" t="s">
        <v>40</v>
      </c>
      <c r="Z4" s="296"/>
      <c r="AA4" s="58" t="s">
        <v>36</v>
      </c>
      <c r="AB4" s="29" t="s">
        <v>37</v>
      </c>
      <c r="AC4" s="27" t="s">
        <v>38</v>
      </c>
      <c r="AD4" s="27" t="s">
        <v>39</v>
      </c>
      <c r="AE4" s="43" t="s">
        <v>40</v>
      </c>
      <c r="AF4" s="296"/>
      <c r="AG4" s="58" t="s">
        <v>36</v>
      </c>
      <c r="AH4" s="29" t="s">
        <v>37</v>
      </c>
      <c r="AI4" s="27" t="s">
        <v>38</v>
      </c>
      <c r="AJ4" s="27" t="s">
        <v>39</v>
      </c>
      <c r="AK4" s="43" t="s">
        <v>40</v>
      </c>
    </row>
    <row r="5" spans="2:37" ht="12.75" customHeight="1" thickTop="1" x14ac:dyDescent="0.25">
      <c r="B5" s="237" t="s">
        <v>41</v>
      </c>
      <c r="C5" s="10" t="s">
        <v>42</v>
      </c>
      <c r="D5" s="8">
        <f>MIN(W5:W35)</f>
        <v>0.5</v>
      </c>
      <c r="E5" s="8">
        <f>MIN(AC5:AC35)</f>
        <v>52.2</v>
      </c>
      <c r="F5" s="8">
        <f>MIN(AI5:AI35)</f>
        <v>49.4</v>
      </c>
      <c r="G5" s="8">
        <f>MIN(W36:W63)</f>
        <v>0.3</v>
      </c>
      <c r="H5" s="36">
        <f>MIN(AC36:AC63)</f>
        <v>17.8</v>
      </c>
      <c r="I5" s="36">
        <f>MIN(AI36:AI63)</f>
        <v>23.9</v>
      </c>
      <c r="J5" s="38">
        <f>MIN(W64:W95)</f>
        <v>0</v>
      </c>
      <c r="K5" s="38">
        <f>MIN(AC64:AC95)</f>
        <v>15.4</v>
      </c>
      <c r="L5" s="37">
        <f>MIN(AI64:AI95)</f>
        <v>38.1</v>
      </c>
      <c r="N5" s="67">
        <v>44652</v>
      </c>
      <c r="O5" s="63">
        <v>0.69099999999999995</v>
      </c>
      <c r="P5" s="64">
        <v>0.16950000000000001</v>
      </c>
      <c r="Q5" s="64"/>
      <c r="R5" s="64">
        <f>1-O5-P5</f>
        <v>0.13950000000000004</v>
      </c>
      <c r="S5" s="65"/>
      <c r="T5" s="292"/>
      <c r="U5" s="68">
        <v>24</v>
      </c>
      <c r="V5" s="69">
        <v>0</v>
      </c>
      <c r="W5" s="51">
        <v>5.0999999999999996</v>
      </c>
      <c r="X5" s="51">
        <v>14</v>
      </c>
      <c r="Y5" s="66" t="str">
        <f>IF(W5&gt;X5,"YES","NO")</f>
        <v>NO</v>
      </c>
      <c r="Z5" s="297"/>
      <c r="AA5" s="60">
        <v>24</v>
      </c>
      <c r="AB5" s="15">
        <f>V5</f>
        <v>0</v>
      </c>
      <c r="AC5" s="8">
        <v>330.1</v>
      </c>
      <c r="AD5" s="8">
        <v>232</v>
      </c>
      <c r="AE5" s="45" t="str">
        <f>IF(AC5&gt;AD5,"YES","NO")</f>
        <v>YES</v>
      </c>
      <c r="AF5" s="300"/>
      <c r="AG5" s="60">
        <v>24</v>
      </c>
      <c r="AH5" s="15">
        <f>AB5</f>
        <v>0</v>
      </c>
      <c r="AI5" s="8">
        <v>128.69999999999999</v>
      </c>
      <c r="AJ5" s="8">
        <v>299.3</v>
      </c>
      <c r="AK5" s="45" t="str">
        <f>IF(AI5&gt;AJ5,"YES","NO")</f>
        <v>NO</v>
      </c>
    </row>
    <row r="6" spans="2:37" x14ac:dyDescent="0.25">
      <c r="B6" s="238"/>
      <c r="C6" s="7" t="s">
        <v>43</v>
      </c>
      <c r="D6" s="8">
        <f>MAX(W5:W35)</f>
        <v>6.5</v>
      </c>
      <c r="E6" s="8">
        <f>MAX(AC5:AC35)</f>
        <v>376.5</v>
      </c>
      <c r="F6" s="8">
        <f>MAX(AI5:AI35)</f>
        <v>165</v>
      </c>
      <c r="G6" s="8">
        <f>MAX(W36:W63)</f>
        <v>2.6</v>
      </c>
      <c r="H6" s="8">
        <f>MAX(AC36:AC63)</f>
        <v>396.4</v>
      </c>
      <c r="I6" s="8">
        <f>MAX(AI36:AI63)</f>
        <v>129.30000000000001</v>
      </c>
      <c r="J6" s="31">
        <f>MAX(W64:W95)</f>
        <v>8</v>
      </c>
      <c r="K6" s="31">
        <f>MAX(AC64:AC95)</f>
        <v>89</v>
      </c>
      <c r="L6" s="73">
        <f>MAX(AI64:AI95)</f>
        <v>65</v>
      </c>
      <c r="N6" s="67">
        <f>N5+1</f>
        <v>44653</v>
      </c>
      <c r="O6" s="63">
        <v>0.71060000000000001</v>
      </c>
      <c r="P6" s="64">
        <v>0.1255</v>
      </c>
      <c r="Q6" s="64"/>
      <c r="R6" s="64">
        <f t="shared" ref="R6:R69" si="0">1-O6-P6</f>
        <v>0.16389999999999999</v>
      </c>
      <c r="S6" s="65"/>
      <c r="T6" s="292"/>
      <c r="U6" s="68">
        <v>24</v>
      </c>
      <c r="V6" s="69">
        <v>0</v>
      </c>
      <c r="W6" s="51">
        <v>3</v>
      </c>
      <c r="X6" s="51">
        <v>12.9</v>
      </c>
      <c r="Y6" s="66" t="str">
        <f t="shared" ref="Y6:Y69" si="1">IF(W6&gt;X6,"YES","NO")</f>
        <v>NO</v>
      </c>
      <c r="Z6" s="297"/>
      <c r="AA6" s="60">
        <v>24</v>
      </c>
      <c r="AB6" s="15">
        <f t="shared" ref="AB6:AB69" si="2">V6</f>
        <v>0</v>
      </c>
      <c r="AC6" s="8">
        <v>214.7</v>
      </c>
      <c r="AD6" s="8">
        <v>217.9</v>
      </c>
      <c r="AE6" s="45" t="str">
        <f t="shared" ref="AE6:AE69" si="3">IF(AC6&gt;AD6,"YES","NO")</f>
        <v>NO</v>
      </c>
      <c r="AF6" s="300"/>
      <c r="AG6" s="60">
        <v>24</v>
      </c>
      <c r="AH6" s="15">
        <f t="shared" ref="AH6:AH69" si="4">AB6</f>
        <v>0</v>
      </c>
      <c r="AI6" s="8">
        <v>92.2</v>
      </c>
      <c r="AJ6" s="8">
        <v>293.89999999999998</v>
      </c>
      <c r="AK6" s="45" t="str">
        <f t="shared" ref="AK6:AK69" si="5">IF(AI6&gt;AJ6,"YES","NO")</f>
        <v>NO</v>
      </c>
    </row>
    <row r="7" spans="2:37" x14ac:dyDescent="0.25">
      <c r="B7" s="238"/>
      <c r="C7" s="7" t="s">
        <v>44</v>
      </c>
      <c r="D7" s="4">
        <f>COUNTIF(Y5:Y35,"YES")</f>
        <v>0</v>
      </c>
      <c r="E7" s="48">
        <f>COUNTIF(AE5:AE35,"YES")</f>
        <v>4</v>
      </c>
      <c r="F7" s="4">
        <f>COUNTIF(AK5:AK35,"YES")</f>
        <v>0</v>
      </c>
      <c r="G7" s="4">
        <f>COUNTIF(Y36:Y63,"YES")</f>
        <v>0</v>
      </c>
      <c r="H7" s="48">
        <f>COUNTIF(AE36:AE63,"YES")</f>
        <v>3</v>
      </c>
      <c r="I7" s="4">
        <f>COUNTIF(AK36:AK63,"YES")</f>
        <v>0</v>
      </c>
      <c r="J7" s="4">
        <f>COUNTIF(Y64:Y95,"YES")</f>
        <v>0</v>
      </c>
      <c r="K7" s="201">
        <f>COUNTIF(AE64:AE95,"YES")</f>
        <v>0</v>
      </c>
      <c r="L7" s="9">
        <f>COUNTIF(AK64:AK95,"YES")</f>
        <v>0</v>
      </c>
      <c r="N7" s="67">
        <f t="shared" ref="N7:N70" si="6">N6+1</f>
        <v>44654</v>
      </c>
      <c r="O7" s="63">
        <v>0.69779999999999998</v>
      </c>
      <c r="P7" s="64">
        <v>0.1469</v>
      </c>
      <c r="Q7" s="64"/>
      <c r="R7" s="64">
        <f t="shared" si="0"/>
        <v>0.15530000000000002</v>
      </c>
      <c r="S7" s="65"/>
      <c r="T7" s="292"/>
      <c r="U7" s="68">
        <v>24</v>
      </c>
      <c r="V7" s="69">
        <v>0</v>
      </c>
      <c r="W7" s="51">
        <v>2.5</v>
      </c>
      <c r="X7" s="51">
        <v>13.4</v>
      </c>
      <c r="Y7" s="66" t="str">
        <f t="shared" si="1"/>
        <v>NO</v>
      </c>
      <c r="Z7" s="297"/>
      <c r="AA7" s="60">
        <v>24</v>
      </c>
      <c r="AB7" s="15">
        <f t="shared" si="2"/>
        <v>0</v>
      </c>
      <c r="AC7" s="8">
        <v>167.8</v>
      </c>
      <c r="AD7" s="8">
        <v>224.2</v>
      </c>
      <c r="AE7" s="45" t="str">
        <f t="shared" si="3"/>
        <v>NO</v>
      </c>
      <c r="AF7" s="300"/>
      <c r="AG7" s="60">
        <v>24</v>
      </c>
      <c r="AH7" s="15">
        <f t="shared" si="4"/>
        <v>0</v>
      </c>
      <c r="AI7" s="8">
        <v>111.9</v>
      </c>
      <c r="AJ7" s="8">
        <v>295.89999999999998</v>
      </c>
      <c r="AK7" s="45" t="str">
        <f t="shared" si="5"/>
        <v>NO</v>
      </c>
    </row>
    <row r="8" spans="2:37" x14ac:dyDescent="0.25">
      <c r="B8" s="239" t="s">
        <v>45</v>
      </c>
      <c r="C8" s="240"/>
      <c r="D8" s="213">
        <v>2.2999999999999998</v>
      </c>
      <c r="E8" s="214">
        <v>149.9</v>
      </c>
      <c r="F8" s="214">
        <v>99.2</v>
      </c>
      <c r="G8" s="214">
        <v>1.1000000000000001</v>
      </c>
      <c r="H8" s="214">
        <v>128.30000000000001</v>
      </c>
      <c r="I8" s="214">
        <v>78.900000000000006</v>
      </c>
      <c r="J8" s="215">
        <v>4.3</v>
      </c>
      <c r="K8" s="213">
        <v>52.4</v>
      </c>
      <c r="L8" s="216">
        <v>51.7</v>
      </c>
      <c r="N8" s="67">
        <f t="shared" si="6"/>
        <v>44655</v>
      </c>
      <c r="O8" s="63">
        <v>0.56320000000000003</v>
      </c>
      <c r="P8" s="64">
        <v>0.26519999999999999</v>
      </c>
      <c r="Q8" s="64"/>
      <c r="R8" s="64">
        <f t="shared" si="0"/>
        <v>0.17159999999999997</v>
      </c>
      <c r="S8" s="65"/>
      <c r="T8" s="292"/>
      <c r="U8" s="68">
        <v>24</v>
      </c>
      <c r="V8" s="69">
        <v>3</v>
      </c>
      <c r="W8" s="51">
        <v>1.9</v>
      </c>
      <c r="X8" s="51">
        <v>15.9</v>
      </c>
      <c r="Y8" s="66" t="str">
        <f t="shared" si="1"/>
        <v>NO</v>
      </c>
      <c r="Z8" s="297"/>
      <c r="AA8" s="60">
        <v>24</v>
      </c>
      <c r="AB8" s="15">
        <f t="shared" si="2"/>
        <v>3</v>
      </c>
      <c r="AC8" s="8">
        <v>147.1</v>
      </c>
      <c r="AD8" s="8">
        <v>247.2</v>
      </c>
      <c r="AE8" s="45" t="str">
        <f t="shared" si="3"/>
        <v>NO</v>
      </c>
      <c r="AF8" s="300"/>
      <c r="AG8" s="60">
        <v>24</v>
      </c>
      <c r="AH8" s="15">
        <f t="shared" si="4"/>
        <v>3</v>
      </c>
      <c r="AI8" s="8">
        <v>113.6</v>
      </c>
      <c r="AJ8" s="8">
        <v>292.3</v>
      </c>
      <c r="AK8" s="45" t="str">
        <f t="shared" si="5"/>
        <v>NO</v>
      </c>
    </row>
    <row r="9" spans="2:37" ht="13.8" thickBot="1" x14ac:dyDescent="0.3">
      <c r="B9" s="241" t="s">
        <v>46</v>
      </c>
      <c r="C9" s="242"/>
      <c r="D9" s="217">
        <v>13.5</v>
      </c>
      <c r="E9" s="218">
        <v>213.2</v>
      </c>
      <c r="F9" s="218">
        <v>261.8</v>
      </c>
      <c r="G9" s="218">
        <v>14.6</v>
      </c>
      <c r="H9" s="218">
        <v>237.8</v>
      </c>
      <c r="I9" s="218">
        <v>286.39999999999998</v>
      </c>
      <c r="J9" s="218">
        <v>13.8</v>
      </c>
      <c r="K9" s="218">
        <v>232</v>
      </c>
      <c r="L9" s="219">
        <v>290.2</v>
      </c>
      <c r="N9" s="67">
        <f t="shared" si="6"/>
        <v>44656</v>
      </c>
      <c r="O9" s="63">
        <v>0.48670000000000002</v>
      </c>
      <c r="P9" s="64">
        <v>0.19739999999999999</v>
      </c>
      <c r="Q9" s="64"/>
      <c r="R9" s="64">
        <f t="shared" si="0"/>
        <v>0.31589999999999996</v>
      </c>
      <c r="S9" s="65"/>
      <c r="T9" s="292"/>
      <c r="U9" s="68">
        <v>24</v>
      </c>
      <c r="V9" s="69">
        <v>2</v>
      </c>
      <c r="W9" s="51">
        <v>3.4</v>
      </c>
      <c r="X9" s="51">
        <v>13.6</v>
      </c>
      <c r="Y9" s="66" t="str">
        <f t="shared" si="1"/>
        <v>NO</v>
      </c>
      <c r="Z9" s="297"/>
      <c r="AA9" s="60">
        <v>24</v>
      </c>
      <c r="AB9" s="15">
        <f t="shared" si="2"/>
        <v>2</v>
      </c>
      <c r="AC9" s="8">
        <v>132</v>
      </c>
      <c r="AD9" s="8">
        <v>206.1</v>
      </c>
      <c r="AE9" s="45" t="str">
        <f t="shared" si="3"/>
        <v>NO</v>
      </c>
      <c r="AF9" s="300"/>
      <c r="AG9" s="60">
        <v>24</v>
      </c>
      <c r="AH9" s="15">
        <f t="shared" si="4"/>
        <v>2</v>
      </c>
      <c r="AI9" s="8">
        <v>76.400000000000006</v>
      </c>
      <c r="AJ9" s="8">
        <v>260.5</v>
      </c>
      <c r="AK9" s="45" t="str">
        <f t="shared" si="5"/>
        <v>NO</v>
      </c>
    </row>
    <row r="10" spans="2:37" ht="13.8" thickTop="1" x14ac:dyDescent="0.25">
      <c r="N10" s="67">
        <f t="shared" si="6"/>
        <v>44657</v>
      </c>
      <c r="O10" s="63">
        <v>0.36480000000000001</v>
      </c>
      <c r="P10" s="64">
        <v>0.1321</v>
      </c>
      <c r="Q10" s="64"/>
      <c r="R10" s="64">
        <f t="shared" si="0"/>
        <v>0.50309999999999999</v>
      </c>
      <c r="S10" s="65"/>
      <c r="T10" s="292"/>
      <c r="U10" s="68">
        <v>24</v>
      </c>
      <c r="V10" s="69">
        <v>6</v>
      </c>
      <c r="W10" s="51">
        <v>6</v>
      </c>
      <c r="X10" s="51">
        <v>11.1</v>
      </c>
      <c r="Y10" s="66" t="str">
        <f t="shared" si="1"/>
        <v>NO</v>
      </c>
      <c r="Z10" s="297"/>
      <c r="AA10" s="60">
        <v>24</v>
      </c>
      <c r="AB10" s="15">
        <f t="shared" si="2"/>
        <v>6</v>
      </c>
      <c r="AC10" s="8">
        <v>114</v>
      </c>
      <c r="AD10" s="8">
        <v>157.80000000000001</v>
      </c>
      <c r="AE10" s="45" t="str">
        <f t="shared" si="3"/>
        <v>NO</v>
      </c>
      <c r="AF10" s="300"/>
      <c r="AG10" s="60">
        <v>24</v>
      </c>
      <c r="AH10" s="15">
        <f t="shared" si="4"/>
        <v>6</v>
      </c>
      <c r="AI10" s="8">
        <v>87.4</v>
      </c>
      <c r="AJ10" s="8">
        <v>219.3</v>
      </c>
      <c r="AK10" s="45" t="str">
        <f t="shared" si="5"/>
        <v>NO</v>
      </c>
    </row>
    <row r="11" spans="2:37" x14ac:dyDescent="0.25">
      <c r="N11" s="67">
        <f t="shared" si="6"/>
        <v>44658</v>
      </c>
      <c r="O11" s="63">
        <v>0.37590000000000001</v>
      </c>
      <c r="P11" s="64">
        <v>0.1812</v>
      </c>
      <c r="Q11" s="64"/>
      <c r="R11" s="64">
        <f t="shared" si="0"/>
        <v>0.44289999999999996</v>
      </c>
      <c r="S11" s="65"/>
      <c r="T11" s="292"/>
      <c r="U11" s="68">
        <v>24</v>
      </c>
      <c r="V11" s="69">
        <v>5</v>
      </c>
      <c r="W11" s="51">
        <v>6.5</v>
      </c>
      <c r="X11" s="51">
        <v>12.6</v>
      </c>
      <c r="Y11" s="66" t="str">
        <f t="shared" si="1"/>
        <v>NO</v>
      </c>
      <c r="Z11" s="297"/>
      <c r="AA11" s="60">
        <v>24</v>
      </c>
      <c r="AB11" s="15">
        <f t="shared" si="2"/>
        <v>5</v>
      </c>
      <c r="AC11" s="8">
        <v>149.69999999999999</v>
      </c>
      <c r="AD11" s="8">
        <v>179.5</v>
      </c>
      <c r="AE11" s="45" t="str">
        <f t="shared" si="3"/>
        <v>NO</v>
      </c>
      <c r="AF11" s="300"/>
      <c r="AG11" s="60">
        <v>24</v>
      </c>
      <c r="AH11" s="15">
        <f t="shared" si="4"/>
        <v>5</v>
      </c>
      <c r="AI11" s="8">
        <v>165</v>
      </c>
      <c r="AJ11" s="8">
        <v>232.6</v>
      </c>
      <c r="AK11" s="45" t="str">
        <f t="shared" si="5"/>
        <v>NO</v>
      </c>
    </row>
    <row r="12" spans="2:37" x14ac:dyDescent="0.25">
      <c r="N12" s="302">
        <f t="shared" si="6"/>
        <v>44659</v>
      </c>
      <c r="O12" s="303">
        <v>0.25940000000000002</v>
      </c>
      <c r="P12" s="304">
        <v>0.48749999999999999</v>
      </c>
      <c r="Q12" s="304"/>
      <c r="R12" s="304">
        <f t="shared" si="0"/>
        <v>0.25309999999999994</v>
      </c>
      <c r="S12" s="305"/>
      <c r="T12" s="306"/>
      <c r="U12" s="307">
        <v>24</v>
      </c>
      <c r="V12" s="308">
        <v>15</v>
      </c>
      <c r="W12" s="309">
        <v>4</v>
      </c>
      <c r="X12" s="309">
        <v>20.3</v>
      </c>
      <c r="Y12" s="310" t="str">
        <f t="shared" si="1"/>
        <v>NO</v>
      </c>
      <c r="Z12" s="311"/>
      <c r="AA12" s="307">
        <v>24</v>
      </c>
      <c r="AB12" s="308">
        <f t="shared" si="2"/>
        <v>15</v>
      </c>
      <c r="AC12" s="309">
        <v>376.5</v>
      </c>
      <c r="AD12" s="309">
        <v>281.3</v>
      </c>
      <c r="AE12" s="310" t="str">
        <f t="shared" si="3"/>
        <v>YES</v>
      </c>
      <c r="AF12" s="311"/>
      <c r="AG12" s="307">
        <v>24</v>
      </c>
      <c r="AH12" s="308">
        <f t="shared" si="4"/>
        <v>15</v>
      </c>
      <c r="AI12" s="309">
        <v>125.3</v>
      </c>
      <c r="AJ12" s="309">
        <v>274.3</v>
      </c>
      <c r="AK12" s="310" t="str">
        <f t="shared" si="5"/>
        <v>NO</v>
      </c>
    </row>
    <row r="13" spans="2:37" x14ac:dyDescent="0.25">
      <c r="N13" s="67">
        <f t="shared" si="6"/>
        <v>44660</v>
      </c>
      <c r="O13" s="63">
        <v>0.53669999999999995</v>
      </c>
      <c r="P13" s="64">
        <v>0.22989999999999999</v>
      </c>
      <c r="Q13" s="64"/>
      <c r="R13" s="64">
        <f t="shared" si="0"/>
        <v>0.23340000000000005</v>
      </c>
      <c r="S13" s="65"/>
      <c r="T13" s="292"/>
      <c r="U13" s="68">
        <v>24</v>
      </c>
      <c r="V13" s="69">
        <v>0</v>
      </c>
      <c r="W13" s="51">
        <v>2.8</v>
      </c>
      <c r="X13" s="51">
        <v>14.8</v>
      </c>
      <c r="Y13" s="66" t="str">
        <f t="shared" si="1"/>
        <v>NO</v>
      </c>
      <c r="Z13" s="297"/>
      <c r="AA13" s="60">
        <v>24</v>
      </c>
      <c r="AB13" s="15">
        <f t="shared" si="2"/>
        <v>0</v>
      </c>
      <c r="AC13" s="8">
        <v>190.7</v>
      </c>
      <c r="AD13" s="8">
        <v>228.2</v>
      </c>
      <c r="AE13" s="45" t="str">
        <f t="shared" si="3"/>
        <v>NO</v>
      </c>
      <c r="AF13" s="300"/>
      <c r="AG13" s="60">
        <v>24</v>
      </c>
      <c r="AH13" s="15">
        <f t="shared" si="4"/>
        <v>0</v>
      </c>
      <c r="AI13" s="8">
        <v>107</v>
      </c>
      <c r="AJ13" s="8">
        <v>278.7</v>
      </c>
      <c r="AK13" s="45" t="str">
        <f t="shared" si="5"/>
        <v>NO</v>
      </c>
    </row>
    <row r="14" spans="2:37" x14ac:dyDescent="0.25">
      <c r="N14" s="67">
        <f t="shared" si="6"/>
        <v>44661</v>
      </c>
      <c r="O14" s="63">
        <v>0.69450000000000001</v>
      </c>
      <c r="P14" s="64">
        <v>0.17050000000000001</v>
      </c>
      <c r="Q14" s="64"/>
      <c r="R14" s="64">
        <f t="shared" si="0"/>
        <v>0.13499999999999998</v>
      </c>
      <c r="S14" s="65"/>
      <c r="T14" s="292"/>
      <c r="U14" s="68">
        <v>24</v>
      </c>
      <c r="V14" s="69">
        <v>0</v>
      </c>
      <c r="W14" s="51">
        <v>1.5</v>
      </c>
      <c r="X14" s="51">
        <v>14</v>
      </c>
      <c r="Y14" s="66" t="str">
        <f t="shared" si="1"/>
        <v>NO</v>
      </c>
      <c r="Z14" s="297"/>
      <c r="AA14" s="60">
        <v>24</v>
      </c>
      <c r="AB14" s="15">
        <f t="shared" si="2"/>
        <v>0</v>
      </c>
      <c r="AC14" s="8">
        <v>89</v>
      </c>
      <c r="AD14" s="8">
        <v>233</v>
      </c>
      <c r="AE14" s="45" t="str">
        <f t="shared" si="3"/>
        <v>NO</v>
      </c>
      <c r="AF14" s="300"/>
      <c r="AG14" s="60">
        <v>24</v>
      </c>
      <c r="AH14" s="15">
        <f t="shared" si="4"/>
        <v>0</v>
      </c>
      <c r="AI14" s="8">
        <v>94.7</v>
      </c>
      <c r="AJ14" s="8">
        <v>300.3</v>
      </c>
      <c r="AK14" s="45" t="str">
        <f t="shared" si="5"/>
        <v>NO</v>
      </c>
    </row>
    <row r="15" spans="2:37" x14ac:dyDescent="0.25">
      <c r="N15" s="67">
        <f t="shared" si="6"/>
        <v>44662</v>
      </c>
      <c r="O15" s="63">
        <v>0.66500000000000004</v>
      </c>
      <c r="P15" s="64">
        <v>0.19739999999999999</v>
      </c>
      <c r="Q15" s="64"/>
      <c r="R15" s="64">
        <f t="shared" si="0"/>
        <v>0.13759999999999997</v>
      </c>
      <c r="S15" s="65"/>
      <c r="T15" s="292"/>
      <c r="U15" s="68">
        <v>24</v>
      </c>
      <c r="V15" s="69">
        <v>2</v>
      </c>
      <c r="W15" s="51">
        <v>1.3</v>
      </c>
      <c r="X15" s="51">
        <v>14.6</v>
      </c>
      <c r="Y15" s="66" t="str">
        <f t="shared" si="1"/>
        <v>NO</v>
      </c>
      <c r="Z15" s="297"/>
      <c r="AA15" s="60">
        <v>24</v>
      </c>
      <c r="AB15" s="15">
        <f t="shared" si="2"/>
        <v>2</v>
      </c>
      <c r="AC15" s="8">
        <v>71.5</v>
      </c>
      <c r="AD15" s="8">
        <v>238.4</v>
      </c>
      <c r="AE15" s="45" t="str">
        <f t="shared" si="3"/>
        <v>NO</v>
      </c>
      <c r="AF15" s="300"/>
      <c r="AG15" s="60">
        <v>24</v>
      </c>
      <c r="AH15" s="15">
        <f t="shared" si="4"/>
        <v>2</v>
      </c>
      <c r="AI15" s="8">
        <v>94</v>
      </c>
      <c r="AJ15" s="8">
        <v>299.7</v>
      </c>
      <c r="AK15" s="45" t="str">
        <f t="shared" si="5"/>
        <v>NO</v>
      </c>
    </row>
    <row r="16" spans="2:37" x14ac:dyDescent="0.25">
      <c r="N16" s="67">
        <f t="shared" si="6"/>
        <v>44663</v>
      </c>
      <c r="O16" s="63">
        <v>0.47289999999999999</v>
      </c>
      <c r="P16" s="64">
        <v>0.36749999999999999</v>
      </c>
      <c r="Q16" s="64"/>
      <c r="R16" s="64">
        <f t="shared" si="0"/>
        <v>0.15960000000000002</v>
      </c>
      <c r="S16" s="65"/>
      <c r="T16" s="292"/>
      <c r="U16" s="68">
        <v>24</v>
      </c>
      <c r="V16" s="69">
        <v>11</v>
      </c>
      <c r="W16" s="51">
        <v>3.8</v>
      </c>
      <c r="X16" s="51">
        <v>18.2</v>
      </c>
      <c r="Y16" s="66" t="str">
        <f t="shared" si="1"/>
        <v>NO</v>
      </c>
      <c r="Z16" s="297"/>
      <c r="AA16" s="60">
        <v>24</v>
      </c>
      <c r="AB16" s="15">
        <f t="shared" si="2"/>
        <v>11</v>
      </c>
      <c r="AC16" s="8">
        <v>202</v>
      </c>
      <c r="AD16" s="8">
        <v>271.89999999999998</v>
      </c>
      <c r="AE16" s="45" t="str">
        <f t="shared" si="3"/>
        <v>NO</v>
      </c>
      <c r="AF16" s="300"/>
      <c r="AG16" s="60">
        <v>24</v>
      </c>
      <c r="AH16" s="15">
        <f t="shared" si="4"/>
        <v>11</v>
      </c>
      <c r="AI16" s="8">
        <v>81.599999999999994</v>
      </c>
      <c r="AJ16" s="8">
        <v>294.89999999999998</v>
      </c>
      <c r="AK16" s="45" t="str">
        <f t="shared" si="5"/>
        <v>NO</v>
      </c>
    </row>
    <row r="17" spans="14:37" s="2" customFormat="1" x14ac:dyDescent="0.25">
      <c r="N17" s="302">
        <f t="shared" si="6"/>
        <v>44664</v>
      </c>
      <c r="O17" s="303">
        <v>0.48509999999999998</v>
      </c>
      <c r="P17" s="304">
        <v>0.21079999999999999</v>
      </c>
      <c r="Q17" s="304"/>
      <c r="R17" s="304">
        <f t="shared" si="0"/>
        <v>0.30410000000000004</v>
      </c>
      <c r="S17" s="305"/>
      <c r="T17" s="306"/>
      <c r="U17" s="307">
        <v>24</v>
      </c>
      <c r="V17" s="308">
        <v>7</v>
      </c>
      <c r="W17" s="309">
        <v>2.4</v>
      </c>
      <c r="X17" s="309">
        <v>14</v>
      </c>
      <c r="Y17" s="310" t="str">
        <f t="shared" si="1"/>
        <v>NO</v>
      </c>
      <c r="Z17" s="311"/>
      <c r="AA17" s="307">
        <v>24</v>
      </c>
      <c r="AB17" s="308">
        <f t="shared" si="2"/>
        <v>7</v>
      </c>
      <c r="AC17" s="309">
        <v>259</v>
      </c>
      <c r="AD17" s="309">
        <v>211.2</v>
      </c>
      <c r="AE17" s="310" t="str">
        <f t="shared" si="3"/>
        <v>YES</v>
      </c>
      <c r="AF17" s="311"/>
      <c r="AG17" s="307">
        <v>24</v>
      </c>
      <c r="AH17" s="308">
        <f t="shared" si="4"/>
        <v>7</v>
      </c>
      <c r="AI17" s="309">
        <v>93.7</v>
      </c>
      <c r="AJ17" s="309">
        <v>263.10000000000002</v>
      </c>
      <c r="AK17" s="310" t="str">
        <f t="shared" si="5"/>
        <v>NO</v>
      </c>
    </row>
    <row r="18" spans="14:37" x14ac:dyDescent="0.25">
      <c r="N18" s="67">
        <f t="shared" si="6"/>
        <v>44665</v>
      </c>
      <c r="O18" s="63">
        <v>0.39879999999999999</v>
      </c>
      <c r="P18" s="64">
        <v>0.30459999999999998</v>
      </c>
      <c r="Q18" s="64"/>
      <c r="R18" s="64">
        <f t="shared" si="0"/>
        <v>0.29659999999999997</v>
      </c>
      <c r="S18" s="65"/>
      <c r="T18" s="292"/>
      <c r="U18" s="68">
        <v>24</v>
      </c>
      <c r="V18" s="69">
        <v>12</v>
      </c>
      <c r="W18" s="51">
        <v>2.2999999999999998</v>
      </c>
      <c r="X18" s="51">
        <v>16.100000000000001</v>
      </c>
      <c r="Y18" s="66" t="str">
        <f t="shared" si="1"/>
        <v>NO</v>
      </c>
      <c r="Z18" s="297"/>
      <c r="AA18" s="60">
        <v>24</v>
      </c>
      <c r="AB18" s="15">
        <f t="shared" si="2"/>
        <v>12</v>
      </c>
      <c r="AC18" s="8">
        <v>100.3</v>
      </c>
      <c r="AD18" s="8">
        <v>233.2</v>
      </c>
      <c r="AE18" s="45" t="str">
        <f t="shared" si="3"/>
        <v>NO</v>
      </c>
      <c r="AF18" s="300"/>
      <c r="AG18" s="60">
        <v>24</v>
      </c>
      <c r="AH18" s="15">
        <f t="shared" si="4"/>
        <v>12</v>
      </c>
      <c r="AI18" s="8">
        <v>102.8</v>
      </c>
      <c r="AJ18" s="8">
        <v>264.8</v>
      </c>
      <c r="AK18" s="45" t="str">
        <f t="shared" si="5"/>
        <v>NO</v>
      </c>
    </row>
    <row r="19" spans="14:37" x14ac:dyDescent="0.25">
      <c r="N19" s="67">
        <f t="shared" si="6"/>
        <v>44666</v>
      </c>
      <c r="O19" s="63">
        <v>0.504</v>
      </c>
      <c r="P19" s="64">
        <v>0.20380000000000001</v>
      </c>
      <c r="Q19" s="64"/>
      <c r="R19" s="64">
        <f t="shared" si="0"/>
        <v>0.29220000000000002</v>
      </c>
      <c r="S19" s="65"/>
      <c r="T19" s="292"/>
      <c r="U19" s="68">
        <v>24</v>
      </c>
      <c r="V19" s="69">
        <v>5</v>
      </c>
      <c r="W19" s="51">
        <v>2.4</v>
      </c>
      <c r="X19" s="51">
        <v>13.9</v>
      </c>
      <c r="Y19" s="66" t="str">
        <f t="shared" si="1"/>
        <v>NO</v>
      </c>
      <c r="Z19" s="297"/>
      <c r="AA19" s="60">
        <v>24</v>
      </c>
      <c r="AB19" s="15">
        <f t="shared" si="2"/>
        <v>5</v>
      </c>
      <c r="AC19" s="8">
        <v>188.9</v>
      </c>
      <c r="AD19" s="8">
        <v>211.8</v>
      </c>
      <c r="AE19" s="45" t="str">
        <f t="shared" si="3"/>
        <v>NO</v>
      </c>
      <c r="AF19" s="300"/>
      <c r="AG19" s="60">
        <v>24</v>
      </c>
      <c r="AH19" s="15">
        <f t="shared" si="4"/>
        <v>5</v>
      </c>
      <c r="AI19" s="8">
        <v>102.9</v>
      </c>
      <c r="AJ19" s="8">
        <v>265.7</v>
      </c>
      <c r="AK19" s="45" t="str">
        <f t="shared" si="5"/>
        <v>NO</v>
      </c>
    </row>
    <row r="20" spans="14:37" x14ac:dyDescent="0.25">
      <c r="N20" s="67">
        <f t="shared" si="6"/>
        <v>44667</v>
      </c>
      <c r="O20" s="63">
        <v>0.41420000000000001</v>
      </c>
      <c r="P20" s="64">
        <v>0.31929999999999997</v>
      </c>
      <c r="Q20" s="64"/>
      <c r="R20" s="64">
        <f t="shared" si="0"/>
        <v>0.26650000000000001</v>
      </c>
      <c r="S20" s="65"/>
      <c r="T20" s="292"/>
      <c r="U20" s="68">
        <v>24</v>
      </c>
      <c r="V20" s="69">
        <v>13</v>
      </c>
      <c r="W20" s="51">
        <v>1.4</v>
      </c>
      <c r="X20" s="51">
        <v>16.600000000000001</v>
      </c>
      <c r="Y20" s="66" t="str">
        <f t="shared" si="1"/>
        <v>NO</v>
      </c>
      <c r="Z20" s="297"/>
      <c r="AA20" s="60">
        <v>24</v>
      </c>
      <c r="AB20" s="15">
        <f t="shared" si="2"/>
        <v>13</v>
      </c>
      <c r="AC20" s="8">
        <v>195.1</v>
      </c>
      <c r="AD20" s="8">
        <v>241.9</v>
      </c>
      <c r="AE20" s="45" t="str">
        <f t="shared" si="3"/>
        <v>NO</v>
      </c>
      <c r="AF20" s="300"/>
      <c r="AG20" s="60">
        <v>24</v>
      </c>
      <c r="AH20" s="15">
        <f t="shared" si="4"/>
        <v>13</v>
      </c>
      <c r="AI20" s="8">
        <v>99.6</v>
      </c>
      <c r="AJ20" s="8">
        <v>271.39999999999998</v>
      </c>
      <c r="AK20" s="45" t="str">
        <f t="shared" si="5"/>
        <v>NO</v>
      </c>
    </row>
    <row r="21" spans="14:37" x14ac:dyDescent="0.25">
      <c r="N21" s="67">
        <f t="shared" si="6"/>
        <v>44668</v>
      </c>
      <c r="O21" s="63">
        <v>0.44990000000000002</v>
      </c>
      <c r="P21" s="64">
        <v>0.32469999999999999</v>
      </c>
      <c r="Q21" s="64"/>
      <c r="R21" s="64">
        <f t="shared" si="0"/>
        <v>0.22540000000000004</v>
      </c>
      <c r="S21" s="65"/>
      <c r="T21" s="292"/>
      <c r="U21" s="68">
        <v>24</v>
      </c>
      <c r="V21" s="69">
        <v>0</v>
      </c>
      <c r="W21" s="51">
        <v>1.6</v>
      </c>
      <c r="X21" s="51">
        <v>16.899999999999999</v>
      </c>
      <c r="Y21" s="66" t="str">
        <f t="shared" si="1"/>
        <v>NO</v>
      </c>
      <c r="Z21" s="297"/>
      <c r="AA21" s="60">
        <v>24</v>
      </c>
      <c r="AB21" s="15">
        <f t="shared" si="2"/>
        <v>0</v>
      </c>
      <c r="AC21" s="8">
        <v>209</v>
      </c>
      <c r="AD21" s="8">
        <v>250.5</v>
      </c>
      <c r="AE21" s="45" t="str">
        <f t="shared" si="3"/>
        <v>NO</v>
      </c>
      <c r="AF21" s="300"/>
      <c r="AG21" s="60">
        <v>24</v>
      </c>
      <c r="AH21" s="15">
        <f t="shared" si="4"/>
        <v>0</v>
      </c>
      <c r="AI21" s="8">
        <v>97.9</v>
      </c>
      <c r="AJ21" s="8">
        <v>280.39999999999998</v>
      </c>
      <c r="AK21" s="45" t="str">
        <f t="shared" si="5"/>
        <v>NO</v>
      </c>
    </row>
    <row r="22" spans="14:37" x14ac:dyDescent="0.25">
      <c r="N22" s="67">
        <f t="shared" si="6"/>
        <v>44669</v>
      </c>
      <c r="O22" s="63">
        <v>0.57679999999999998</v>
      </c>
      <c r="P22" s="64">
        <v>0.15049999999999999</v>
      </c>
      <c r="Q22" s="64"/>
      <c r="R22" s="64">
        <f t="shared" si="0"/>
        <v>0.27270000000000005</v>
      </c>
      <c r="S22" s="65"/>
      <c r="T22" s="292"/>
      <c r="U22" s="68">
        <v>24</v>
      </c>
      <c r="V22" s="69">
        <v>0</v>
      </c>
      <c r="W22" s="51">
        <v>1.4</v>
      </c>
      <c r="X22" s="51">
        <v>12.8</v>
      </c>
      <c r="Y22" s="66" t="str">
        <f t="shared" si="1"/>
        <v>NO</v>
      </c>
      <c r="Z22" s="297"/>
      <c r="AA22" s="60">
        <v>24</v>
      </c>
      <c r="AB22" s="15">
        <f t="shared" si="2"/>
        <v>0</v>
      </c>
      <c r="AC22" s="8">
        <v>130.69999999999999</v>
      </c>
      <c r="AD22" s="8">
        <v>203.6</v>
      </c>
      <c r="AE22" s="45" t="str">
        <f t="shared" si="3"/>
        <v>NO</v>
      </c>
      <c r="AF22" s="300"/>
      <c r="AG22" s="60">
        <v>24</v>
      </c>
      <c r="AH22" s="15">
        <f t="shared" si="4"/>
        <v>0</v>
      </c>
      <c r="AI22" s="8">
        <v>78.099999999999994</v>
      </c>
      <c r="AJ22" s="8">
        <v>270</v>
      </c>
      <c r="AK22" s="45" t="str">
        <f t="shared" si="5"/>
        <v>NO</v>
      </c>
    </row>
    <row r="23" spans="14:37" x14ac:dyDescent="0.25">
      <c r="N23" s="67">
        <f t="shared" si="6"/>
        <v>44670</v>
      </c>
      <c r="O23" s="63">
        <v>0.58560000000000001</v>
      </c>
      <c r="P23" s="64">
        <v>0.22539999999999999</v>
      </c>
      <c r="Q23" s="64"/>
      <c r="R23" s="64">
        <f t="shared" si="0"/>
        <v>0.189</v>
      </c>
      <c r="S23" s="65"/>
      <c r="T23" s="292"/>
      <c r="U23" s="68">
        <v>24</v>
      </c>
      <c r="V23" s="69">
        <v>0</v>
      </c>
      <c r="W23" s="51">
        <v>1.5</v>
      </c>
      <c r="X23" s="51">
        <v>14.9</v>
      </c>
      <c r="Y23" s="66" t="str">
        <f t="shared" si="1"/>
        <v>NO</v>
      </c>
      <c r="Z23" s="297"/>
      <c r="AA23" s="60">
        <v>24</v>
      </c>
      <c r="AB23" s="15">
        <f t="shared" si="2"/>
        <v>0</v>
      </c>
      <c r="AC23" s="8">
        <v>71.400000000000006</v>
      </c>
      <c r="AD23" s="8">
        <v>235.3</v>
      </c>
      <c r="AE23" s="45" t="str">
        <f t="shared" si="3"/>
        <v>NO</v>
      </c>
      <c r="AF23" s="300"/>
      <c r="AG23" s="60">
        <v>24</v>
      </c>
      <c r="AH23" s="15">
        <f t="shared" si="4"/>
        <v>0</v>
      </c>
      <c r="AI23" s="8">
        <v>88.8</v>
      </c>
      <c r="AJ23" s="8">
        <v>288.39999999999998</v>
      </c>
      <c r="AK23" s="45" t="str">
        <f t="shared" si="5"/>
        <v>NO</v>
      </c>
    </row>
    <row r="24" spans="14:37" x14ac:dyDescent="0.25">
      <c r="N24" s="67">
        <f t="shared" si="6"/>
        <v>44671</v>
      </c>
      <c r="O24" s="63">
        <v>0.55600000000000005</v>
      </c>
      <c r="P24" s="64">
        <v>0.31290000000000001</v>
      </c>
      <c r="Q24" s="64"/>
      <c r="R24" s="64">
        <f t="shared" si="0"/>
        <v>0.13109999999999994</v>
      </c>
      <c r="S24" s="65"/>
      <c r="T24" s="292"/>
      <c r="U24" s="68">
        <v>24</v>
      </c>
      <c r="V24" s="69">
        <v>0</v>
      </c>
      <c r="W24" s="51">
        <v>3.4</v>
      </c>
      <c r="X24" s="51">
        <v>17.2</v>
      </c>
      <c r="Y24" s="66" t="str">
        <f t="shared" si="1"/>
        <v>NO</v>
      </c>
      <c r="Z24" s="297"/>
      <c r="AA24" s="60">
        <v>24</v>
      </c>
      <c r="AB24" s="15">
        <f t="shared" si="2"/>
        <v>0</v>
      </c>
      <c r="AC24" s="8">
        <v>75.900000000000006</v>
      </c>
      <c r="AD24" s="8">
        <v>265</v>
      </c>
      <c r="AE24" s="45" t="str">
        <f t="shared" si="3"/>
        <v>NO</v>
      </c>
      <c r="AF24" s="300"/>
      <c r="AG24" s="60">
        <v>24</v>
      </c>
      <c r="AH24" s="15">
        <f t="shared" si="4"/>
        <v>0</v>
      </c>
      <c r="AI24" s="8">
        <v>92.8</v>
      </c>
      <c r="AJ24" s="8">
        <v>301.2</v>
      </c>
      <c r="AK24" s="45" t="str">
        <f t="shared" si="5"/>
        <v>NO</v>
      </c>
    </row>
    <row r="25" spans="14:37" x14ac:dyDescent="0.25">
      <c r="N25" s="67">
        <f t="shared" si="6"/>
        <v>44672</v>
      </c>
      <c r="O25" s="63">
        <v>0.59099999999999997</v>
      </c>
      <c r="P25" s="64">
        <v>0.27829999999999999</v>
      </c>
      <c r="Q25" s="64"/>
      <c r="R25" s="64">
        <f t="shared" si="0"/>
        <v>0.13070000000000004</v>
      </c>
      <c r="S25" s="65"/>
      <c r="T25" s="292"/>
      <c r="U25" s="68">
        <v>24</v>
      </c>
      <c r="V25" s="69">
        <v>3</v>
      </c>
      <c r="W25" s="51">
        <v>2.7</v>
      </c>
      <c r="X25" s="51">
        <v>16.399999999999999</v>
      </c>
      <c r="Y25" s="66" t="str">
        <f t="shared" si="1"/>
        <v>NO</v>
      </c>
      <c r="Z25" s="297"/>
      <c r="AA25" s="60">
        <v>24</v>
      </c>
      <c r="AB25" s="15">
        <f t="shared" si="2"/>
        <v>3</v>
      </c>
      <c r="AC25" s="8">
        <v>133.30000000000001</v>
      </c>
      <c r="AD25" s="8">
        <v>257.5</v>
      </c>
      <c r="AE25" s="45" t="str">
        <f t="shared" si="3"/>
        <v>NO</v>
      </c>
      <c r="AF25" s="300"/>
      <c r="AG25" s="60">
        <v>24</v>
      </c>
      <c r="AH25" s="15">
        <f t="shared" si="4"/>
        <v>3</v>
      </c>
      <c r="AI25" s="8">
        <v>133.30000000000001</v>
      </c>
      <c r="AJ25" s="8">
        <v>301.2</v>
      </c>
      <c r="AK25" s="45" t="str">
        <f t="shared" si="5"/>
        <v>NO</v>
      </c>
    </row>
    <row r="26" spans="14:37" x14ac:dyDescent="0.25">
      <c r="N26" s="302">
        <f t="shared" si="6"/>
        <v>44673</v>
      </c>
      <c r="O26" s="303">
        <v>0.64159999999999995</v>
      </c>
      <c r="P26" s="304">
        <v>0.19520000000000001</v>
      </c>
      <c r="Q26" s="304"/>
      <c r="R26" s="304">
        <f t="shared" si="0"/>
        <v>0.16320000000000004</v>
      </c>
      <c r="S26" s="305"/>
      <c r="T26" s="306"/>
      <c r="U26" s="307">
        <v>24</v>
      </c>
      <c r="V26" s="308">
        <v>0</v>
      </c>
      <c r="W26" s="309">
        <v>2.5</v>
      </c>
      <c r="X26" s="309">
        <v>14.4</v>
      </c>
      <c r="Y26" s="310" t="str">
        <f t="shared" si="1"/>
        <v>NO</v>
      </c>
      <c r="Z26" s="311"/>
      <c r="AA26" s="307">
        <v>24</v>
      </c>
      <c r="AB26" s="308">
        <f t="shared" si="2"/>
        <v>0</v>
      </c>
      <c r="AC26" s="309">
        <v>258.5</v>
      </c>
      <c r="AD26" s="309">
        <v>233.3</v>
      </c>
      <c r="AE26" s="310" t="str">
        <f t="shared" si="3"/>
        <v>YES</v>
      </c>
      <c r="AF26" s="311"/>
      <c r="AG26" s="307">
        <v>24</v>
      </c>
      <c r="AH26" s="308">
        <f t="shared" si="4"/>
        <v>0</v>
      </c>
      <c r="AI26" s="309">
        <v>120.4</v>
      </c>
      <c r="AJ26" s="309">
        <v>294.10000000000002</v>
      </c>
      <c r="AK26" s="310" t="str">
        <f t="shared" si="5"/>
        <v>NO</v>
      </c>
    </row>
    <row r="27" spans="14:37" x14ac:dyDescent="0.25">
      <c r="N27" s="67">
        <f t="shared" si="6"/>
        <v>44674</v>
      </c>
      <c r="O27" s="63">
        <v>0.63060000000000005</v>
      </c>
      <c r="P27" s="64">
        <v>0.2162</v>
      </c>
      <c r="Q27" s="64"/>
      <c r="R27" s="64">
        <f t="shared" si="0"/>
        <v>0.15319999999999995</v>
      </c>
      <c r="S27" s="65"/>
      <c r="T27" s="292"/>
      <c r="U27" s="68">
        <v>24</v>
      </c>
      <c r="V27" s="69">
        <v>2</v>
      </c>
      <c r="W27" s="51">
        <v>1.4</v>
      </c>
      <c r="X27" s="51">
        <v>14.9</v>
      </c>
      <c r="Y27" s="66" t="str">
        <f t="shared" si="1"/>
        <v>NO</v>
      </c>
      <c r="Z27" s="297"/>
      <c r="AA27" s="60">
        <v>24</v>
      </c>
      <c r="AB27" s="15">
        <f t="shared" si="2"/>
        <v>2</v>
      </c>
      <c r="AC27" s="8">
        <v>182.4</v>
      </c>
      <c r="AD27" s="8">
        <v>239.8</v>
      </c>
      <c r="AE27" s="45" t="str">
        <f t="shared" si="3"/>
        <v>NO</v>
      </c>
      <c r="AF27" s="300"/>
      <c r="AG27" s="60">
        <v>24</v>
      </c>
      <c r="AH27" s="15">
        <f t="shared" si="4"/>
        <v>2</v>
      </c>
      <c r="AI27" s="8">
        <v>111.1</v>
      </c>
      <c r="AJ27" s="8">
        <v>296.3</v>
      </c>
      <c r="AK27" s="45" t="str">
        <f t="shared" si="5"/>
        <v>NO</v>
      </c>
    </row>
    <row r="28" spans="14:37" x14ac:dyDescent="0.25">
      <c r="N28" s="67">
        <f t="shared" si="6"/>
        <v>44675</v>
      </c>
      <c r="O28" s="63">
        <v>0.63580000000000003</v>
      </c>
      <c r="P28" s="64">
        <v>0.2117</v>
      </c>
      <c r="Q28" s="64"/>
      <c r="R28" s="64">
        <f t="shared" si="0"/>
        <v>0.15249999999999997</v>
      </c>
      <c r="S28" s="65"/>
      <c r="T28" s="292"/>
      <c r="U28" s="68">
        <v>24</v>
      </c>
      <c r="V28" s="69">
        <v>2</v>
      </c>
      <c r="W28" s="51">
        <v>1.6</v>
      </c>
      <c r="X28" s="51">
        <v>14.8</v>
      </c>
      <c r="Y28" s="66" t="str">
        <f t="shared" si="1"/>
        <v>NO</v>
      </c>
      <c r="Z28" s="297"/>
      <c r="AA28" s="60">
        <v>24</v>
      </c>
      <c r="AB28" s="15">
        <f t="shared" si="2"/>
        <v>2</v>
      </c>
      <c r="AC28" s="8">
        <v>81</v>
      </c>
      <c r="AD28" s="8">
        <v>238.9</v>
      </c>
      <c r="AE28" s="45" t="str">
        <f t="shared" si="3"/>
        <v>NO</v>
      </c>
      <c r="AF28" s="300"/>
      <c r="AG28" s="60">
        <v>24</v>
      </c>
      <c r="AH28" s="15">
        <f t="shared" si="4"/>
        <v>2</v>
      </c>
      <c r="AI28" s="8">
        <v>102.9</v>
      </c>
      <c r="AJ28" s="8">
        <v>296.5</v>
      </c>
      <c r="AK28" s="45" t="str">
        <f t="shared" si="5"/>
        <v>NO</v>
      </c>
    </row>
    <row r="29" spans="14:37" x14ac:dyDescent="0.25">
      <c r="N29" s="67">
        <f t="shared" si="6"/>
        <v>44676</v>
      </c>
      <c r="O29" s="63">
        <v>0.7167</v>
      </c>
      <c r="P29" s="64">
        <v>0.1167</v>
      </c>
      <c r="Q29" s="64"/>
      <c r="R29" s="64">
        <f t="shared" si="0"/>
        <v>0.1666</v>
      </c>
      <c r="S29" s="65"/>
      <c r="T29" s="292"/>
      <c r="U29" s="68">
        <v>24</v>
      </c>
      <c r="V29" s="69">
        <v>0</v>
      </c>
      <c r="W29" s="51">
        <v>0.6</v>
      </c>
      <c r="X29" s="51">
        <v>12.7</v>
      </c>
      <c r="Y29" s="66" t="str">
        <f t="shared" si="1"/>
        <v>NO</v>
      </c>
      <c r="Z29" s="297"/>
      <c r="AA29" s="60">
        <v>24</v>
      </c>
      <c r="AB29" s="15">
        <f t="shared" si="2"/>
        <v>0</v>
      </c>
      <c r="AC29" s="8">
        <v>107.1</v>
      </c>
      <c r="AD29" s="8">
        <v>215.4</v>
      </c>
      <c r="AE29" s="45" t="str">
        <f t="shared" si="3"/>
        <v>NO</v>
      </c>
      <c r="AF29" s="300"/>
      <c r="AG29" s="60">
        <v>24</v>
      </c>
      <c r="AH29" s="15">
        <f t="shared" si="4"/>
        <v>0</v>
      </c>
      <c r="AI29" s="8">
        <v>116.3</v>
      </c>
      <c r="AJ29" s="8">
        <v>293.39999999999998</v>
      </c>
      <c r="AK29" s="45" t="str">
        <f t="shared" si="5"/>
        <v>NO</v>
      </c>
    </row>
    <row r="30" spans="14:37" x14ac:dyDescent="0.25">
      <c r="N30" s="67">
        <f t="shared" si="6"/>
        <v>44677</v>
      </c>
      <c r="O30" s="63">
        <v>0.59409999999999996</v>
      </c>
      <c r="P30" s="64">
        <v>0.29149999999999998</v>
      </c>
      <c r="Q30" s="64"/>
      <c r="R30" s="64">
        <f t="shared" si="0"/>
        <v>0.11440000000000006</v>
      </c>
      <c r="S30" s="65"/>
      <c r="T30" s="292"/>
      <c r="U30" s="68">
        <v>24</v>
      </c>
      <c r="V30" s="69">
        <v>6</v>
      </c>
      <c r="W30" s="51">
        <v>1.3</v>
      </c>
      <c r="X30" s="51">
        <v>16.8</v>
      </c>
      <c r="Y30" s="66" t="str">
        <f t="shared" si="1"/>
        <v>NO</v>
      </c>
      <c r="Z30" s="297"/>
      <c r="AA30" s="60">
        <v>24</v>
      </c>
      <c r="AB30" s="15">
        <f t="shared" si="2"/>
        <v>6</v>
      </c>
      <c r="AC30" s="8">
        <v>130</v>
      </c>
      <c r="AD30" s="8">
        <v>263.39999999999998</v>
      </c>
      <c r="AE30" s="45" t="str">
        <f t="shared" si="3"/>
        <v>NO</v>
      </c>
      <c r="AF30" s="300"/>
      <c r="AG30" s="60">
        <v>24</v>
      </c>
      <c r="AH30" s="15">
        <f t="shared" si="4"/>
        <v>6</v>
      </c>
      <c r="AI30" s="8">
        <v>121.6</v>
      </c>
      <c r="AJ30" s="8">
        <v>304.8</v>
      </c>
      <c r="AK30" s="45" t="str">
        <f t="shared" si="5"/>
        <v>NO</v>
      </c>
    </row>
    <row r="31" spans="14:37" x14ac:dyDescent="0.25">
      <c r="N31" s="67">
        <f t="shared" si="6"/>
        <v>44678</v>
      </c>
      <c r="O31" s="63">
        <v>0.752</v>
      </c>
      <c r="P31" s="64">
        <v>0.20419999999999999</v>
      </c>
      <c r="Q31" s="64"/>
      <c r="R31" s="64">
        <f t="shared" si="0"/>
        <v>4.3800000000000006E-2</v>
      </c>
      <c r="S31" s="65"/>
      <c r="T31" s="292"/>
      <c r="U31" s="68">
        <v>24</v>
      </c>
      <c r="V31" s="69">
        <v>1</v>
      </c>
      <c r="W31" s="51">
        <v>1.7</v>
      </c>
      <c r="X31" s="51">
        <v>15.3</v>
      </c>
      <c r="Y31" s="66" t="str">
        <f t="shared" si="1"/>
        <v>NO</v>
      </c>
      <c r="Z31" s="297"/>
      <c r="AA31" s="60">
        <v>24</v>
      </c>
      <c r="AB31" s="15">
        <f t="shared" si="2"/>
        <v>1</v>
      </c>
      <c r="AC31" s="8">
        <v>91.6</v>
      </c>
      <c r="AD31" s="8">
        <v>257</v>
      </c>
      <c r="AE31" s="45" t="str">
        <f t="shared" si="3"/>
        <v>NO</v>
      </c>
      <c r="AF31" s="300"/>
      <c r="AG31" s="60">
        <v>24</v>
      </c>
      <c r="AH31" s="15">
        <f t="shared" si="4"/>
        <v>1</v>
      </c>
      <c r="AI31" s="8">
        <v>105.4</v>
      </c>
      <c r="AJ31" s="8">
        <v>320.39999999999998</v>
      </c>
      <c r="AK31" s="45" t="str">
        <f t="shared" si="5"/>
        <v>NO</v>
      </c>
    </row>
    <row r="32" spans="14:37" x14ac:dyDescent="0.25">
      <c r="N32" s="67">
        <f t="shared" si="6"/>
        <v>44679</v>
      </c>
      <c r="O32" s="63">
        <v>0.79269999999999996</v>
      </c>
      <c r="P32" s="64">
        <v>0.1827</v>
      </c>
      <c r="Q32" s="64"/>
      <c r="R32" s="64">
        <f t="shared" si="0"/>
        <v>2.4600000000000039E-2</v>
      </c>
      <c r="S32" s="65"/>
      <c r="T32" s="292"/>
      <c r="U32" s="68">
        <v>24</v>
      </c>
      <c r="V32" s="69">
        <v>0</v>
      </c>
      <c r="W32" s="51">
        <v>1.1000000000000001</v>
      </c>
      <c r="X32" s="51">
        <v>14.9</v>
      </c>
      <c r="Y32" s="66" t="str">
        <f t="shared" si="1"/>
        <v>NO</v>
      </c>
      <c r="Z32" s="297"/>
      <c r="AA32" s="60">
        <v>24</v>
      </c>
      <c r="AB32" s="15">
        <f t="shared" si="2"/>
        <v>0</v>
      </c>
      <c r="AC32" s="8">
        <v>145.19999999999999</v>
      </c>
      <c r="AD32" s="8">
        <v>255.7</v>
      </c>
      <c r="AE32" s="45" t="str">
        <f t="shared" si="3"/>
        <v>NO</v>
      </c>
      <c r="AF32" s="300"/>
      <c r="AG32" s="60">
        <v>24</v>
      </c>
      <c r="AH32" s="15">
        <f t="shared" si="4"/>
        <v>0</v>
      </c>
      <c r="AI32" s="8">
        <v>84.2</v>
      </c>
      <c r="AJ32" s="8">
        <v>324.60000000000002</v>
      </c>
      <c r="AK32" s="45" t="str">
        <f t="shared" si="5"/>
        <v>NO</v>
      </c>
    </row>
    <row r="33" spans="14:37" x14ac:dyDescent="0.25">
      <c r="N33" s="67">
        <f t="shared" si="6"/>
        <v>44680</v>
      </c>
      <c r="O33" s="63">
        <v>0.67930000000000001</v>
      </c>
      <c r="P33" s="64">
        <v>0.1827</v>
      </c>
      <c r="Q33" s="64"/>
      <c r="R33" s="64">
        <f t="shared" si="0"/>
        <v>0.13799999999999998</v>
      </c>
      <c r="S33" s="65"/>
      <c r="T33" s="292"/>
      <c r="U33" s="68">
        <v>24</v>
      </c>
      <c r="V33" s="69">
        <v>1</v>
      </c>
      <c r="W33" s="51">
        <v>1.5</v>
      </c>
      <c r="X33" s="51">
        <v>14.3</v>
      </c>
      <c r="Y33" s="66" t="str">
        <f t="shared" si="1"/>
        <v>NO</v>
      </c>
      <c r="Z33" s="297"/>
      <c r="AA33" s="60">
        <v>24</v>
      </c>
      <c r="AB33" s="15">
        <f t="shared" si="2"/>
        <v>1</v>
      </c>
      <c r="AC33" s="8">
        <v>52.2</v>
      </c>
      <c r="AD33" s="8">
        <v>235.1</v>
      </c>
      <c r="AE33" s="45" t="str">
        <f t="shared" si="3"/>
        <v>NO</v>
      </c>
      <c r="AF33" s="300"/>
      <c r="AG33" s="60">
        <v>24</v>
      </c>
      <c r="AH33" s="15">
        <f t="shared" si="4"/>
        <v>1</v>
      </c>
      <c r="AI33" s="8">
        <v>49.4</v>
      </c>
      <c r="AJ33" s="8">
        <v>299.60000000000002</v>
      </c>
      <c r="AK33" s="45" t="str">
        <f t="shared" si="5"/>
        <v>NO</v>
      </c>
    </row>
    <row r="34" spans="14:37" x14ac:dyDescent="0.25">
      <c r="N34" s="67">
        <f t="shared" si="6"/>
        <v>44681</v>
      </c>
      <c r="O34" s="63">
        <v>0.78949999999999998</v>
      </c>
      <c r="P34" s="64">
        <v>0.18559999999999999</v>
      </c>
      <c r="Q34" s="64"/>
      <c r="R34" s="64">
        <f t="shared" si="0"/>
        <v>2.4900000000000033E-2</v>
      </c>
      <c r="S34" s="65"/>
      <c r="T34" s="292"/>
      <c r="U34" s="68">
        <v>24</v>
      </c>
      <c r="V34" s="69">
        <v>0</v>
      </c>
      <c r="W34" s="51">
        <v>0.5</v>
      </c>
      <c r="X34" s="51">
        <v>14.9</v>
      </c>
      <c r="Y34" s="66" t="str">
        <f t="shared" si="1"/>
        <v>NO</v>
      </c>
      <c r="Z34" s="297"/>
      <c r="AA34" s="60">
        <v>24</v>
      </c>
      <c r="AB34" s="15">
        <f t="shared" si="2"/>
        <v>0</v>
      </c>
      <c r="AC34" s="8">
        <v>103.6</v>
      </c>
      <c r="AD34" s="8">
        <v>256.3</v>
      </c>
      <c r="AE34" s="45" t="str">
        <f t="shared" si="3"/>
        <v>NO</v>
      </c>
      <c r="AF34" s="300"/>
      <c r="AG34" s="60">
        <v>24</v>
      </c>
      <c r="AH34" s="15">
        <f t="shared" si="4"/>
        <v>0</v>
      </c>
      <c r="AI34" s="8">
        <v>56.1</v>
      </c>
      <c r="AJ34" s="8">
        <v>324.5</v>
      </c>
      <c r="AK34" s="45" t="str">
        <f t="shared" si="5"/>
        <v>NO</v>
      </c>
    </row>
    <row r="35" spans="14:37" x14ac:dyDescent="0.25">
      <c r="N35" s="67">
        <f t="shared" si="6"/>
        <v>44682</v>
      </c>
      <c r="O35" s="63">
        <v>0.83109999999999995</v>
      </c>
      <c r="P35" s="64">
        <v>0.14580000000000001</v>
      </c>
      <c r="Q35" s="64"/>
      <c r="R35" s="64">
        <f t="shared" si="0"/>
        <v>2.3100000000000037E-2</v>
      </c>
      <c r="S35" s="65"/>
      <c r="T35" s="292"/>
      <c r="U35" s="68">
        <v>24</v>
      </c>
      <c r="V35" s="69">
        <v>0</v>
      </c>
      <c r="W35" s="51">
        <v>0.6</v>
      </c>
      <c r="X35" s="51">
        <v>14.1</v>
      </c>
      <c r="Y35" s="66" t="str">
        <f t="shared" si="1"/>
        <v>NO</v>
      </c>
      <c r="Z35" s="297"/>
      <c r="AA35" s="60">
        <v>24</v>
      </c>
      <c r="AB35" s="15">
        <f t="shared" si="2"/>
        <v>0</v>
      </c>
      <c r="AC35" s="8">
        <v>117.3</v>
      </c>
      <c r="AD35" s="8">
        <v>247.9</v>
      </c>
      <c r="AE35" s="45" t="str">
        <f t="shared" si="3"/>
        <v>NO</v>
      </c>
      <c r="AF35" s="300"/>
      <c r="AG35" s="60">
        <v>24</v>
      </c>
      <c r="AH35" s="15">
        <f t="shared" si="4"/>
        <v>0</v>
      </c>
      <c r="AI35" s="8">
        <v>68.8</v>
      </c>
      <c r="AJ35" s="8">
        <v>324.89999999999998</v>
      </c>
      <c r="AK35" s="45" t="str">
        <f t="shared" si="5"/>
        <v>NO</v>
      </c>
    </row>
    <row r="36" spans="14:37" x14ac:dyDescent="0.25">
      <c r="N36" s="67">
        <f t="shared" si="6"/>
        <v>44683</v>
      </c>
      <c r="O36" s="63">
        <v>0.60589999999999999</v>
      </c>
      <c r="P36" s="64">
        <v>0.37059999999999998</v>
      </c>
      <c r="Q36" s="64"/>
      <c r="R36" s="64">
        <f t="shared" si="0"/>
        <v>2.3500000000000021E-2</v>
      </c>
      <c r="S36" s="65"/>
      <c r="T36" s="292"/>
      <c r="U36" s="68">
        <v>24</v>
      </c>
      <c r="V36" s="69">
        <v>2</v>
      </c>
      <c r="W36" s="51">
        <v>1.1000000000000001</v>
      </c>
      <c r="X36" s="51">
        <v>19</v>
      </c>
      <c r="Y36" s="66" t="str">
        <f t="shared" si="1"/>
        <v>NO</v>
      </c>
      <c r="Z36" s="297"/>
      <c r="AA36" s="60">
        <v>24</v>
      </c>
      <c r="AB36" s="15">
        <f t="shared" si="2"/>
        <v>2</v>
      </c>
      <c r="AC36" s="8">
        <v>173.4</v>
      </c>
      <c r="AD36" s="8">
        <v>297.3</v>
      </c>
      <c r="AE36" s="45" t="str">
        <f t="shared" si="3"/>
        <v>NO</v>
      </c>
      <c r="AF36" s="300"/>
      <c r="AG36" s="60">
        <v>24</v>
      </c>
      <c r="AH36" s="15">
        <f t="shared" si="4"/>
        <v>2</v>
      </c>
      <c r="AI36" s="8">
        <v>96</v>
      </c>
      <c r="AJ36" s="8">
        <v>324.8</v>
      </c>
      <c r="AK36" s="45" t="str">
        <f t="shared" si="5"/>
        <v>NO</v>
      </c>
    </row>
    <row r="37" spans="14:37" x14ac:dyDescent="0.25">
      <c r="N37" s="67">
        <f t="shared" si="6"/>
        <v>44684</v>
      </c>
      <c r="O37" s="63">
        <v>0.61629999999999996</v>
      </c>
      <c r="P37" s="64">
        <v>0.35370000000000001</v>
      </c>
      <c r="Q37" s="64"/>
      <c r="R37" s="64">
        <f t="shared" si="0"/>
        <v>3.0000000000000027E-2</v>
      </c>
      <c r="S37" s="65"/>
      <c r="T37" s="292"/>
      <c r="U37" s="68">
        <v>24</v>
      </c>
      <c r="V37" s="69">
        <v>0</v>
      </c>
      <c r="W37" s="51">
        <v>1.4</v>
      </c>
      <c r="X37" s="51">
        <v>18.600000000000001</v>
      </c>
      <c r="Y37" s="66" t="str">
        <f t="shared" si="1"/>
        <v>NO</v>
      </c>
      <c r="Z37" s="297"/>
      <c r="AA37" s="60">
        <v>24</v>
      </c>
      <c r="AB37" s="15">
        <f t="shared" si="2"/>
        <v>0</v>
      </c>
      <c r="AC37" s="8">
        <v>144.69999999999999</v>
      </c>
      <c r="AD37" s="8">
        <v>292.39999999999998</v>
      </c>
      <c r="AE37" s="45" t="str">
        <f t="shared" si="3"/>
        <v>NO</v>
      </c>
      <c r="AF37" s="300"/>
      <c r="AG37" s="60">
        <v>24</v>
      </c>
      <c r="AH37" s="15">
        <f t="shared" si="4"/>
        <v>0</v>
      </c>
      <c r="AI37" s="8">
        <v>54.8</v>
      </c>
      <c r="AJ37" s="8">
        <v>323.39999999999998</v>
      </c>
      <c r="AK37" s="45" t="str">
        <f t="shared" si="5"/>
        <v>NO</v>
      </c>
    </row>
    <row r="38" spans="14:37" x14ac:dyDescent="0.25">
      <c r="N38" s="67">
        <f t="shared" si="6"/>
        <v>44685</v>
      </c>
      <c r="O38" s="63">
        <v>0.46750000000000003</v>
      </c>
      <c r="P38" s="64">
        <v>0.51119999999999999</v>
      </c>
      <c r="Q38" s="64"/>
      <c r="R38" s="64">
        <f t="shared" si="0"/>
        <v>2.1299999999999986E-2</v>
      </c>
      <c r="S38" s="65"/>
      <c r="T38" s="292"/>
      <c r="U38" s="68">
        <v>24</v>
      </c>
      <c r="V38" s="69">
        <v>8</v>
      </c>
      <c r="W38" s="51">
        <v>0.9</v>
      </c>
      <c r="X38" s="51">
        <v>22.1</v>
      </c>
      <c r="Y38" s="66" t="str">
        <f t="shared" si="1"/>
        <v>NO</v>
      </c>
      <c r="Z38" s="297"/>
      <c r="AA38" s="60">
        <v>24</v>
      </c>
      <c r="AB38" s="15">
        <f t="shared" si="2"/>
        <v>8</v>
      </c>
      <c r="AC38" s="8">
        <v>319.60000000000002</v>
      </c>
      <c r="AD38" s="8">
        <v>328.6</v>
      </c>
      <c r="AE38" s="45" t="str">
        <f t="shared" si="3"/>
        <v>NO</v>
      </c>
      <c r="AF38" s="300"/>
      <c r="AG38" s="60">
        <v>24</v>
      </c>
      <c r="AH38" s="15">
        <f t="shared" si="4"/>
        <v>8</v>
      </c>
      <c r="AI38" s="8">
        <v>103.4</v>
      </c>
      <c r="AJ38" s="8">
        <v>325.3</v>
      </c>
      <c r="AK38" s="45" t="str">
        <f t="shared" si="5"/>
        <v>NO</v>
      </c>
    </row>
    <row r="39" spans="14:37" x14ac:dyDescent="0.25">
      <c r="N39" s="67">
        <f t="shared" si="6"/>
        <v>44686</v>
      </c>
      <c r="O39" s="63">
        <v>0.33119999999999999</v>
      </c>
      <c r="P39" s="64">
        <v>0.6431</v>
      </c>
      <c r="Q39" s="64"/>
      <c r="R39" s="64">
        <f t="shared" si="0"/>
        <v>2.5700000000000056E-2</v>
      </c>
      <c r="S39" s="65"/>
      <c r="T39" s="292"/>
      <c r="U39" s="68">
        <v>24</v>
      </c>
      <c r="V39" s="204">
        <v>24</v>
      </c>
      <c r="W39" s="51"/>
      <c r="X39" s="51">
        <v>25</v>
      </c>
      <c r="Y39" s="66" t="str">
        <f t="shared" si="1"/>
        <v>NO</v>
      </c>
      <c r="Z39" s="297"/>
      <c r="AA39" s="60">
        <v>24</v>
      </c>
      <c r="AB39" s="15">
        <f t="shared" si="2"/>
        <v>24</v>
      </c>
      <c r="AC39" s="8"/>
      <c r="AD39" s="8">
        <v>356.5</v>
      </c>
      <c r="AE39" s="45" t="str">
        <f t="shared" si="3"/>
        <v>NO</v>
      </c>
      <c r="AF39" s="300"/>
      <c r="AG39" s="60">
        <v>24</v>
      </c>
      <c r="AH39" s="15">
        <f t="shared" si="4"/>
        <v>24</v>
      </c>
      <c r="AI39" s="8"/>
      <c r="AJ39" s="8">
        <v>323.5</v>
      </c>
      <c r="AK39" s="45" t="str">
        <f t="shared" si="5"/>
        <v>NO</v>
      </c>
    </row>
    <row r="40" spans="14:37" x14ac:dyDescent="0.25">
      <c r="N40" s="67">
        <f t="shared" si="6"/>
        <v>44687</v>
      </c>
      <c r="O40" s="63">
        <v>0.35799999999999998</v>
      </c>
      <c r="P40" s="64">
        <v>0.57269999999999999</v>
      </c>
      <c r="Q40" s="64"/>
      <c r="R40" s="64">
        <f t="shared" si="0"/>
        <v>6.9300000000000028E-2</v>
      </c>
      <c r="S40" s="65"/>
      <c r="T40" s="292"/>
      <c r="U40" s="68">
        <v>24</v>
      </c>
      <c r="V40" s="69">
        <v>20</v>
      </c>
      <c r="W40" s="51">
        <v>0.6</v>
      </c>
      <c r="X40" s="51">
        <v>23.2</v>
      </c>
      <c r="Y40" s="66" t="str">
        <f t="shared" si="1"/>
        <v>NO</v>
      </c>
      <c r="Z40" s="297"/>
      <c r="AA40" s="60">
        <v>24</v>
      </c>
      <c r="AB40" s="15">
        <f t="shared" si="2"/>
        <v>20</v>
      </c>
      <c r="AC40" s="8">
        <v>206.5</v>
      </c>
      <c r="AD40" s="8">
        <v>333.1</v>
      </c>
      <c r="AE40" s="45" t="str">
        <f t="shared" si="3"/>
        <v>NO</v>
      </c>
      <c r="AF40" s="300"/>
      <c r="AG40" s="60">
        <v>24</v>
      </c>
      <c r="AH40" s="15">
        <f t="shared" si="4"/>
        <v>20</v>
      </c>
      <c r="AI40" s="8">
        <v>113.7</v>
      </c>
      <c r="AJ40" s="8">
        <v>313.89999999999998</v>
      </c>
      <c r="AK40" s="45" t="str">
        <f t="shared" si="5"/>
        <v>NO</v>
      </c>
    </row>
    <row r="41" spans="14:37" x14ac:dyDescent="0.25">
      <c r="N41" s="67">
        <f t="shared" si="6"/>
        <v>44688</v>
      </c>
      <c r="O41" s="63">
        <v>0.75560000000000005</v>
      </c>
      <c r="P41" s="64">
        <v>0.21929999999999999</v>
      </c>
      <c r="Q41" s="64"/>
      <c r="R41" s="64">
        <f t="shared" si="0"/>
        <v>2.5099999999999956E-2</v>
      </c>
      <c r="S41" s="65"/>
      <c r="T41" s="292"/>
      <c r="U41" s="68">
        <v>24</v>
      </c>
      <c r="V41" s="69">
        <v>0</v>
      </c>
      <c r="W41" s="51">
        <v>0.8</v>
      </c>
      <c r="X41" s="51">
        <v>15.7</v>
      </c>
      <c r="Y41" s="66" t="str">
        <f t="shared" si="1"/>
        <v>NO</v>
      </c>
      <c r="Z41" s="297"/>
      <c r="AA41" s="60">
        <v>24</v>
      </c>
      <c r="AB41" s="15">
        <f t="shared" si="2"/>
        <v>0</v>
      </c>
      <c r="AC41" s="8">
        <v>130.69999999999999</v>
      </c>
      <c r="AD41" s="8">
        <v>263.7</v>
      </c>
      <c r="AE41" s="45" t="str">
        <f t="shared" si="3"/>
        <v>NO</v>
      </c>
      <c r="AF41" s="300"/>
      <c r="AG41" s="60">
        <v>24</v>
      </c>
      <c r="AH41" s="15">
        <f t="shared" si="4"/>
        <v>0</v>
      </c>
      <c r="AI41" s="8">
        <v>102.6</v>
      </c>
      <c r="AJ41" s="8">
        <v>324.5</v>
      </c>
      <c r="AK41" s="45" t="str">
        <f t="shared" si="5"/>
        <v>NO</v>
      </c>
    </row>
    <row r="42" spans="14:37" x14ac:dyDescent="0.25">
      <c r="N42" s="67">
        <f t="shared" si="6"/>
        <v>44689</v>
      </c>
      <c r="O42" s="63">
        <v>0.78520000000000001</v>
      </c>
      <c r="P42" s="64">
        <v>0.1862</v>
      </c>
      <c r="Q42" s="64"/>
      <c r="R42" s="64">
        <f t="shared" si="0"/>
        <v>2.8599999999999987E-2</v>
      </c>
      <c r="S42" s="65"/>
      <c r="T42" s="292"/>
      <c r="U42" s="68">
        <v>24</v>
      </c>
      <c r="V42" s="69">
        <v>0</v>
      </c>
      <c r="W42" s="51">
        <v>1.2</v>
      </c>
      <c r="X42" s="51">
        <v>14.9</v>
      </c>
      <c r="Y42" s="66" t="str">
        <f t="shared" si="1"/>
        <v>NO</v>
      </c>
      <c r="Z42" s="297"/>
      <c r="AA42" s="60">
        <v>24</v>
      </c>
      <c r="AB42" s="15">
        <f t="shared" si="2"/>
        <v>0</v>
      </c>
      <c r="AC42" s="8">
        <v>66.3</v>
      </c>
      <c r="AD42" s="8">
        <v>255.8</v>
      </c>
      <c r="AE42" s="45" t="str">
        <f t="shared" si="3"/>
        <v>NO</v>
      </c>
      <c r="AF42" s="300"/>
      <c r="AG42" s="60">
        <v>24</v>
      </c>
      <c r="AH42" s="15">
        <f t="shared" si="4"/>
        <v>0</v>
      </c>
      <c r="AI42" s="8">
        <v>87.8</v>
      </c>
      <c r="AJ42" s="8">
        <v>323.7</v>
      </c>
      <c r="AK42" s="45" t="str">
        <f t="shared" si="5"/>
        <v>NO</v>
      </c>
    </row>
    <row r="43" spans="14:37" x14ac:dyDescent="0.25">
      <c r="N43" s="67">
        <f t="shared" si="6"/>
        <v>44690</v>
      </c>
      <c r="O43" s="63">
        <v>0.7137</v>
      </c>
      <c r="P43" s="64">
        <v>0.1782</v>
      </c>
      <c r="Q43" s="64"/>
      <c r="R43" s="64">
        <f t="shared" si="0"/>
        <v>0.1081</v>
      </c>
      <c r="S43" s="65"/>
      <c r="T43" s="292"/>
      <c r="U43" s="68">
        <v>24</v>
      </c>
      <c r="V43" s="69">
        <v>0</v>
      </c>
      <c r="W43" s="51">
        <v>1.1000000000000001</v>
      </c>
      <c r="X43" s="51">
        <v>14.3</v>
      </c>
      <c r="Y43" s="66" t="str">
        <f t="shared" si="1"/>
        <v>NO</v>
      </c>
      <c r="Z43" s="297"/>
      <c r="AA43" s="60">
        <v>24</v>
      </c>
      <c r="AB43" s="15">
        <f t="shared" si="2"/>
        <v>0</v>
      </c>
      <c r="AC43" s="8">
        <v>91</v>
      </c>
      <c r="AD43" s="8">
        <v>239.6</v>
      </c>
      <c r="AE43" s="45" t="str">
        <f t="shared" si="3"/>
        <v>NO</v>
      </c>
      <c r="AF43" s="300"/>
      <c r="AG43" s="60">
        <v>24</v>
      </c>
      <c r="AH43" s="15">
        <f t="shared" si="4"/>
        <v>0</v>
      </c>
      <c r="AI43" s="8">
        <v>73.400000000000006</v>
      </c>
      <c r="AJ43" s="8">
        <v>306.2</v>
      </c>
      <c r="AK43" s="45" t="str">
        <f t="shared" si="5"/>
        <v>NO</v>
      </c>
    </row>
    <row r="44" spans="14:37" x14ac:dyDescent="0.25">
      <c r="N44" s="67">
        <f t="shared" si="6"/>
        <v>44691</v>
      </c>
      <c r="O44" s="63">
        <v>0.45540000000000003</v>
      </c>
      <c r="P44" s="64">
        <v>0.29409999999999997</v>
      </c>
      <c r="Q44" s="64"/>
      <c r="R44" s="64">
        <f t="shared" si="0"/>
        <v>0.2505</v>
      </c>
      <c r="S44" s="65"/>
      <c r="T44" s="292"/>
      <c r="U44" s="68">
        <v>24</v>
      </c>
      <c r="V44" s="69">
        <v>0</v>
      </c>
      <c r="W44" s="51">
        <v>1.1000000000000001</v>
      </c>
      <c r="X44" s="51">
        <v>16.100000000000001</v>
      </c>
      <c r="Y44" s="66" t="str">
        <f t="shared" si="1"/>
        <v>NO</v>
      </c>
      <c r="Z44" s="297"/>
      <c r="AA44" s="60">
        <v>24</v>
      </c>
      <c r="AB44" s="15">
        <f t="shared" si="2"/>
        <v>0</v>
      </c>
      <c r="AC44" s="8">
        <v>143.9</v>
      </c>
      <c r="AD44" s="8">
        <v>239.2</v>
      </c>
      <c r="AE44" s="45" t="str">
        <f t="shared" si="3"/>
        <v>NO</v>
      </c>
      <c r="AF44" s="300"/>
      <c r="AG44" s="60">
        <v>24</v>
      </c>
      <c r="AH44" s="15">
        <f t="shared" si="4"/>
        <v>0</v>
      </c>
      <c r="AI44" s="8">
        <v>102.3</v>
      </c>
      <c r="AJ44" s="8">
        <v>274.89999999999998</v>
      </c>
      <c r="AK44" s="45" t="str">
        <f t="shared" si="5"/>
        <v>NO</v>
      </c>
    </row>
    <row r="45" spans="14:37" x14ac:dyDescent="0.25">
      <c r="N45" s="302">
        <f t="shared" si="6"/>
        <v>44692</v>
      </c>
      <c r="O45" s="303">
        <v>0.67069999999999996</v>
      </c>
      <c r="P45" s="304">
        <v>0.24060000000000001</v>
      </c>
      <c r="Q45" s="304"/>
      <c r="R45" s="304">
        <f t="shared" si="0"/>
        <v>8.8700000000000029E-2</v>
      </c>
      <c r="S45" s="305"/>
      <c r="T45" s="306"/>
      <c r="U45" s="307">
        <v>24</v>
      </c>
      <c r="V45" s="308">
        <v>0</v>
      </c>
      <c r="W45" s="309">
        <v>1.2</v>
      </c>
      <c r="X45" s="309">
        <v>15.8</v>
      </c>
      <c r="Y45" s="310" t="str">
        <f t="shared" si="1"/>
        <v>NO</v>
      </c>
      <c r="Z45" s="311"/>
      <c r="AA45" s="307">
        <v>24</v>
      </c>
      <c r="AB45" s="308">
        <f t="shared" si="2"/>
        <v>0</v>
      </c>
      <c r="AC45" s="309">
        <v>307.89999999999998</v>
      </c>
      <c r="AD45" s="309">
        <v>256.8</v>
      </c>
      <c r="AE45" s="310" t="str">
        <f t="shared" si="3"/>
        <v>YES</v>
      </c>
      <c r="AF45" s="311"/>
      <c r="AG45" s="307">
        <v>24</v>
      </c>
      <c r="AH45" s="308">
        <f t="shared" si="4"/>
        <v>0</v>
      </c>
      <c r="AI45" s="309">
        <v>113.5</v>
      </c>
      <c r="AJ45" s="309">
        <v>310.5</v>
      </c>
      <c r="AK45" s="310" t="str">
        <f t="shared" si="5"/>
        <v>NO</v>
      </c>
    </row>
    <row r="46" spans="14:37" x14ac:dyDescent="0.25">
      <c r="N46" s="67">
        <f t="shared" si="6"/>
        <v>44693</v>
      </c>
      <c r="O46" s="63">
        <v>0.81989999999999996</v>
      </c>
      <c r="P46" s="64">
        <v>0.15429999999999999</v>
      </c>
      <c r="Q46" s="64"/>
      <c r="R46" s="64">
        <f t="shared" si="0"/>
        <v>2.5800000000000045E-2</v>
      </c>
      <c r="S46" s="65"/>
      <c r="T46" s="292"/>
      <c r="U46" s="68">
        <v>24</v>
      </c>
      <c r="V46" s="69">
        <v>0</v>
      </c>
      <c r="W46" s="51">
        <v>1.8</v>
      </c>
      <c r="X46" s="51">
        <v>14.3</v>
      </c>
      <c r="Y46" s="66" t="str">
        <f t="shared" si="1"/>
        <v>NO</v>
      </c>
      <c r="Z46" s="297"/>
      <c r="AA46" s="60">
        <v>24</v>
      </c>
      <c r="AB46" s="15">
        <f t="shared" si="2"/>
        <v>0</v>
      </c>
      <c r="AC46" s="8">
        <v>159.1</v>
      </c>
      <c r="AD46" s="8">
        <v>249.3</v>
      </c>
      <c r="AE46" s="45" t="str">
        <f t="shared" si="3"/>
        <v>NO</v>
      </c>
      <c r="AF46" s="300"/>
      <c r="AG46" s="60">
        <v>24</v>
      </c>
      <c r="AH46" s="15">
        <f t="shared" si="4"/>
        <v>0</v>
      </c>
      <c r="AI46" s="8">
        <v>80.599999999999994</v>
      </c>
      <c r="AJ46" s="8">
        <v>324.3</v>
      </c>
      <c r="AK46" s="45" t="str">
        <f t="shared" si="5"/>
        <v>NO</v>
      </c>
    </row>
    <row r="47" spans="14:37" x14ac:dyDescent="0.25">
      <c r="N47" s="67">
        <f t="shared" si="6"/>
        <v>44694</v>
      </c>
      <c r="O47" s="63">
        <v>0.90710000000000002</v>
      </c>
      <c r="P47" s="64">
        <v>6.3500000000000001E-2</v>
      </c>
      <c r="Q47" s="64"/>
      <c r="R47" s="64">
        <f t="shared" si="0"/>
        <v>2.9399999999999982E-2</v>
      </c>
      <c r="S47" s="65"/>
      <c r="T47" s="292"/>
      <c r="U47" s="68">
        <v>24</v>
      </c>
      <c r="V47" s="69">
        <v>0</v>
      </c>
      <c r="W47" s="51">
        <v>0.3</v>
      </c>
      <c r="X47" s="51">
        <v>12.2</v>
      </c>
      <c r="Y47" s="66" t="str">
        <f t="shared" si="1"/>
        <v>NO</v>
      </c>
      <c r="Z47" s="297"/>
      <c r="AA47" s="60">
        <v>24</v>
      </c>
      <c r="AB47" s="15">
        <f t="shared" si="2"/>
        <v>0</v>
      </c>
      <c r="AC47" s="8">
        <v>49.1</v>
      </c>
      <c r="AD47" s="8">
        <v>228.6</v>
      </c>
      <c r="AE47" s="45" t="str">
        <f t="shared" si="3"/>
        <v>NO</v>
      </c>
      <c r="AF47" s="300"/>
      <c r="AG47" s="60">
        <v>24</v>
      </c>
      <c r="AH47" s="15">
        <f t="shared" si="4"/>
        <v>0</v>
      </c>
      <c r="AI47" s="8">
        <v>69.2</v>
      </c>
      <c r="AJ47" s="8">
        <v>323.5</v>
      </c>
      <c r="AK47" s="45" t="str">
        <f t="shared" si="5"/>
        <v>NO</v>
      </c>
    </row>
    <row r="48" spans="14:37" x14ac:dyDescent="0.25">
      <c r="N48" s="67">
        <f t="shared" si="6"/>
        <v>44695</v>
      </c>
      <c r="O48" s="63">
        <v>0.83779999999999999</v>
      </c>
      <c r="P48" s="64">
        <v>0.1348</v>
      </c>
      <c r="Q48" s="64"/>
      <c r="R48" s="64">
        <f t="shared" si="0"/>
        <v>2.7400000000000008E-2</v>
      </c>
      <c r="S48" s="65"/>
      <c r="T48" s="292"/>
      <c r="U48" s="68">
        <v>24</v>
      </c>
      <c r="V48" s="69">
        <v>0</v>
      </c>
      <c r="W48" s="51">
        <v>1</v>
      </c>
      <c r="X48" s="51">
        <v>13.8</v>
      </c>
      <c r="Y48" s="66" t="str">
        <f t="shared" si="1"/>
        <v>NO</v>
      </c>
      <c r="Z48" s="297"/>
      <c r="AA48" s="60">
        <v>24</v>
      </c>
      <c r="AB48" s="15">
        <f t="shared" si="2"/>
        <v>0</v>
      </c>
      <c r="AC48" s="8">
        <v>87.5</v>
      </c>
      <c r="AD48" s="8">
        <v>244.7</v>
      </c>
      <c r="AE48" s="45" t="str">
        <f t="shared" si="3"/>
        <v>NO</v>
      </c>
      <c r="AF48" s="300"/>
      <c r="AG48" s="60">
        <v>24</v>
      </c>
      <c r="AH48" s="15">
        <f t="shared" si="4"/>
        <v>0</v>
      </c>
      <c r="AI48" s="8">
        <v>81.400000000000006</v>
      </c>
      <c r="AJ48" s="8">
        <v>324</v>
      </c>
      <c r="AK48" s="45" t="str">
        <f t="shared" si="5"/>
        <v>NO</v>
      </c>
    </row>
    <row r="49" spans="14:37" x14ac:dyDescent="0.25">
      <c r="N49" s="67">
        <f t="shared" si="6"/>
        <v>44696</v>
      </c>
      <c r="O49" s="63">
        <v>0.7702</v>
      </c>
      <c r="P49" s="64">
        <v>0.16900000000000001</v>
      </c>
      <c r="Q49" s="64"/>
      <c r="R49" s="64">
        <f t="shared" si="0"/>
        <v>6.0799999999999993E-2</v>
      </c>
      <c r="S49" s="65"/>
      <c r="T49" s="292"/>
      <c r="U49" s="68">
        <v>24</v>
      </c>
      <c r="V49" s="69">
        <v>0</v>
      </c>
      <c r="W49" s="51">
        <v>1.1000000000000001</v>
      </c>
      <c r="X49" s="51">
        <v>14.4</v>
      </c>
      <c r="Y49" s="66" t="str">
        <f t="shared" si="1"/>
        <v>NO</v>
      </c>
      <c r="Z49" s="297"/>
      <c r="AA49" s="60">
        <v>24</v>
      </c>
      <c r="AB49" s="15">
        <f t="shared" si="2"/>
        <v>0</v>
      </c>
      <c r="AC49" s="8">
        <v>57.3</v>
      </c>
      <c r="AD49" s="8">
        <v>246.2</v>
      </c>
      <c r="AE49" s="45" t="str">
        <f t="shared" si="3"/>
        <v>NO</v>
      </c>
      <c r="AF49" s="300"/>
      <c r="AG49" s="60">
        <v>24</v>
      </c>
      <c r="AH49" s="15">
        <f t="shared" si="4"/>
        <v>0</v>
      </c>
      <c r="AI49" s="8">
        <v>99.3</v>
      </c>
      <c r="AJ49" s="8">
        <v>316.60000000000002</v>
      </c>
      <c r="AK49" s="45" t="str">
        <f t="shared" si="5"/>
        <v>NO</v>
      </c>
    </row>
    <row r="50" spans="14:37" x14ac:dyDescent="0.25">
      <c r="N50" s="67">
        <f t="shared" si="6"/>
        <v>44697</v>
      </c>
      <c r="O50" s="63">
        <v>0.69820000000000004</v>
      </c>
      <c r="P50" s="64">
        <v>0.27179999999999999</v>
      </c>
      <c r="Q50" s="64"/>
      <c r="R50" s="64">
        <f t="shared" si="0"/>
        <v>2.9999999999999971E-2</v>
      </c>
      <c r="S50" s="65"/>
      <c r="T50" s="292"/>
      <c r="U50" s="68">
        <v>24</v>
      </c>
      <c r="V50" s="69">
        <v>0</v>
      </c>
      <c r="W50" s="51">
        <v>1.8</v>
      </c>
      <c r="X50" s="51">
        <v>16.8</v>
      </c>
      <c r="Y50" s="66" t="str">
        <f t="shared" si="1"/>
        <v>NO</v>
      </c>
      <c r="Z50" s="297"/>
      <c r="AA50" s="60">
        <v>24</v>
      </c>
      <c r="AB50" s="15">
        <f t="shared" si="2"/>
        <v>0</v>
      </c>
      <c r="AC50" s="8">
        <v>117.9</v>
      </c>
      <c r="AD50" s="8">
        <v>274.3</v>
      </c>
      <c r="AE50" s="45" t="str">
        <f t="shared" si="3"/>
        <v>NO</v>
      </c>
      <c r="AF50" s="300"/>
      <c r="AG50" s="60">
        <v>24</v>
      </c>
      <c r="AH50" s="15">
        <f t="shared" si="4"/>
        <v>0</v>
      </c>
      <c r="AI50" s="8">
        <v>97.8</v>
      </c>
      <c r="AJ50" s="8">
        <v>323.39999999999998</v>
      </c>
      <c r="AK50" s="45" t="str">
        <f t="shared" si="5"/>
        <v>NO</v>
      </c>
    </row>
    <row r="51" spans="14:37" x14ac:dyDescent="0.25">
      <c r="N51" s="67">
        <f t="shared" si="6"/>
        <v>44698</v>
      </c>
      <c r="O51" s="63">
        <v>0.72760000000000002</v>
      </c>
      <c r="P51" s="64">
        <v>0.2399</v>
      </c>
      <c r="Q51" s="64"/>
      <c r="R51" s="64">
        <f t="shared" si="0"/>
        <v>3.2499999999999973E-2</v>
      </c>
      <c r="S51" s="65"/>
      <c r="T51" s="292"/>
      <c r="U51" s="68">
        <v>24</v>
      </c>
      <c r="V51" s="69">
        <v>0</v>
      </c>
      <c r="W51" s="51">
        <v>1.2</v>
      </c>
      <c r="X51" s="51">
        <v>16.100000000000001</v>
      </c>
      <c r="Y51" s="66" t="str">
        <f t="shared" si="1"/>
        <v>NO</v>
      </c>
      <c r="Z51" s="297"/>
      <c r="AA51" s="60">
        <v>24</v>
      </c>
      <c r="AB51" s="15">
        <f t="shared" si="2"/>
        <v>0</v>
      </c>
      <c r="AC51" s="8">
        <v>180</v>
      </c>
      <c r="AD51" s="8">
        <v>266.89999999999998</v>
      </c>
      <c r="AE51" s="45" t="str">
        <f t="shared" si="3"/>
        <v>NO</v>
      </c>
      <c r="AF51" s="300"/>
      <c r="AG51" s="60">
        <v>24</v>
      </c>
      <c r="AH51" s="15">
        <f t="shared" si="4"/>
        <v>0</v>
      </c>
      <c r="AI51" s="8">
        <v>102.1</v>
      </c>
      <c r="AJ51" s="8">
        <v>322.89999999999998</v>
      </c>
      <c r="AK51" s="45" t="str">
        <f t="shared" si="5"/>
        <v>NO</v>
      </c>
    </row>
    <row r="52" spans="14:37" x14ac:dyDescent="0.25">
      <c r="N52" s="302">
        <f t="shared" si="6"/>
        <v>44699</v>
      </c>
      <c r="O52" s="303">
        <v>0.61629999999999996</v>
      </c>
      <c r="P52" s="312">
        <v>0.35260000000000002</v>
      </c>
      <c r="Q52" s="304"/>
      <c r="R52" s="304">
        <f t="shared" si="0"/>
        <v>3.1100000000000017E-2</v>
      </c>
      <c r="S52" s="305"/>
      <c r="T52" s="306"/>
      <c r="U52" s="307">
        <v>24</v>
      </c>
      <c r="V52" s="308">
        <v>0</v>
      </c>
      <c r="W52" s="309">
        <v>0.6</v>
      </c>
      <c r="X52" s="309">
        <v>18.600000000000001</v>
      </c>
      <c r="Y52" s="310" t="str">
        <f t="shared" si="1"/>
        <v>NO</v>
      </c>
      <c r="Z52" s="311"/>
      <c r="AA52" s="307">
        <v>24</v>
      </c>
      <c r="AB52" s="308">
        <f t="shared" si="2"/>
        <v>0</v>
      </c>
      <c r="AC52" s="309">
        <v>293.5</v>
      </c>
      <c r="AD52" s="309">
        <v>291.89999999999998</v>
      </c>
      <c r="AE52" s="310" t="str">
        <f t="shared" si="3"/>
        <v>YES</v>
      </c>
      <c r="AF52" s="311"/>
      <c r="AG52" s="307">
        <v>24</v>
      </c>
      <c r="AH52" s="308">
        <f t="shared" si="4"/>
        <v>0</v>
      </c>
      <c r="AI52" s="309">
        <v>123.1</v>
      </c>
      <c r="AJ52" s="309">
        <v>323.2</v>
      </c>
      <c r="AK52" s="310" t="str">
        <f t="shared" si="5"/>
        <v>NO</v>
      </c>
    </row>
    <row r="53" spans="14:37" x14ac:dyDescent="0.25">
      <c r="N53" s="67">
        <f t="shared" si="6"/>
        <v>44700</v>
      </c>
      <c r="O53" s="63">
        <v>0.84619999999999995</v>
      </c>
      <c r="P53" s="64">
        <v>0.12609999999999999</v>
      </c>
      <c r="Q53" s="64"/>
      <c r="R53" s="64">
        <f t="shared" si="0"/>
        <v>2.7700000000000058E-2</v>
      </c>
      <c r="S53" s="65"/>
      <c r="T53" s="292"/>
      <c r="U53" s="68">
        <v>24</v>
      </c>
      <c r="V53" s="69">
        <v>0</v>
      </c>
      <c r="W53" s="51">
        <v>1</v>
      </c>
      <c r="X53" s="51">
        <v>13.6</v>
      </c>
      <c r="Y53" s="66" t="str">
        <f t="shared" si="1"/>
        <v>NO</v>
      </c>
      <c r="Z53" s="297"/>
      <c r="AA53" s="60">
        <v>24</v>
      </c>
      <c r="AB53" s="15">
        <f t="shared" si="2"/>
        <v>0</v>
      </c>
      <c r="AC53" s="8">
        <v>165.5</v>
      </c>
      <c r="AD53" s="8">
        <v>242.7</v>
      </c>
      <c r="AE53" s="45" t="str">
        <f t="shared" si="3"/>
        <v>NO</v>
      </c>
      <c r="AF53" s="300"/>
      <c r="AG53" s="60">
        <v>24</v>
      </c>
      <c r="AH53" s="15">
        <f t="shared" si="4"/>
        <v>0</v>
      </c>
      <c r="AI53" s="8">
        <v>81.5</v>
      </c>
      <c r="AJ53" s="8">
        <v>323.89999999999998</v>
      </c>
      <c r="AK53" s="45" t="str">
        <f t="shared" si="5"/>
        <v>NO</v>
      </c>
    </row>
    <row r="54" spans="14:37" x14ac:dyDescent="0.25">
      <c r="N54" s="67">
        <f t="shared" si="6"/>
        <v>44701</v>
      </c>
      <c r="O54" s="63">
        <v>0.75519999999999998</v>
      </c>
      <c r="P54" s="64">
        <v>0.20979999999999999</v>
      </c>
      <c r="Q54" s="64"/>
      <c r="R54" s="64">
        <f t="shared" si="0"/>
        <v>3.5000000000000031E-2</v>
      </c>
      <c r="S54" s="65"/>
      <c r="T54" s="292"/>
      <c r="U54" s="68">
        <v>24</v>
      </c>
      <c r="V54" s="69">
        <v>2</v>
      </c>
      <c r="W54" s="51">
        <v>1</v>
      </c>
      <c r="X54" s="51">
        <v>15.4</v>
      </c>
      <c r="Y54" s="66" t="str">
        <f t="shared" si="1"/>
        <v>NO</v>
      </c>
      <c r="Z54" s="297"/>
      <c r="AA54" s="60">
        <v>24</v>
      </c>
      <c r="AB54" s="15">
        <f t="shared" si="2"/>
        <v>2</v>
      </c>
      <c r="AC54" s="8">
        <v>114.9</v>
      </c>
      <c r="AD54" s="8">
        <v>259.8</v>
      </c>
      <c r="AE54" s="45" t="str">
        <f t="shared" si="3"/>
        <v>NO</v>
      </c>
      <c r="AF54" s="300"/>
      <c r="AG54" s="60">
        <v>24</v>
      </c>
      <c r="AH54" s="15">
        <f t="shared" si="4"/>
        <v>2</v>
      </c>
      <c r="AI54" s="8">
        <v>78.7</v>
      </c>
      <c r="AJ54" s="8">
        <v>322.3</v>
      </c>
      <c r="AK54" s="45" t="str">
        <f t="shared" si="5"/>
        <v>NO</v>
      </c>
    </row>
    <row r="55" spans="14:37" x14ac:dyDescent="0.25">
      <c r="N55" s="67">
        <f t="shared" si="6"/>
        <v>44702</v>
      </c>
      <c r="O55" s="63">
        <v>0.73270000000000002</v>
      </c>
      <c r="P55" s="64">
        <v>0.24149999999999999</v>
      </c>
      <c r="Q55" s="64"/>
      <c r="R55" s="64">
        <f t="shared" si="0"/>
        <v>2.579999999999999E-2</v>
      </c>
      <c r="S55" s="65"/>
      <c r="T55" s="292"/>
      <c r="U55" s="68">
        <v>24</v>
      </c>
      <c r="V55" s="69">
        <v>0</v>
      </c>
      <c r="W55" s="51">
        <v>1.2</v>
      </c>
      <c r="X55" s="51">
        <v>16.2</v>
      </c>
      <c r="Y55" s="66" t="str">
        <f t="shared" si="1"/>
        <v>NO</v>
      </c>
      <c r="Z55" s="297"/>
      <c r="AA55" s="60">
        <v>24</v>
      </c>
      <c r="AB55" s="15">
        <f t="shared" si="2"/>
        <v>0</v>
      </c>
      <c r="AC55" s="8">
        <v>173.5</v>
      </c>
      <c r="AD55" s="8">
        <v>268.5</v>
      </c>
      <c r="AE55" s="45" t="str">
        <f t="shared" si="3"/>
        <v>NO</v>
      </c>
      <c r="AF55" s="300"/>
      <c r="AG55" s="60">
        <v>24</v>
      </c>
      <c r="AH55" s="15">
        <f t="shared" si="4"/>
        <v>0</v>
      </c>
      <c r="AI55" s="8">
        <v>82.4</v>
      </c>
      <c r="AJ55" s="8">
        <v>324.3</v>
      </c>
      <c r="AK55" s="45" t="str">
        <f t="shared" si="5"/>
        <v>NO</v>
      </c>
    </row>
    <row r="56" spans="14:37" x14ac:dyDescent="0.25">
      <c r="N56" s="67">
        <f t="shared" si="6"/>
        <v>44703</v>
      </c>
      <c r="O56" s="63">
        <v>0.52929999999999999</v>
      </c>
      <c r="P56" s="64">
        <v>0.44469999999999998</v>
      </c>
      <c r="Q56" s="64"/>
      <c r="R56" s="64">
        <f t="shared" si="0"/>
        <v>2.6000000000000023E-2</v>
      </c>
      <c r="S56" s="65"/>
      <c r="T56" s="292"/>
      <c r="U56" s="68">
        <v>24</v>
      </c>
      <c r="V56" s="69">
        <v>2</v>
      </c>
      <c r="W56" s="51">
        <v>1.6</v>
      </c>
      <c r="X56" s="51">
        <v>20.6</v>
      </c>
      <c r="Y56" s="66" t="str">
        <f t="shared" si="1"/>
        <v>NO</v>
      </c>
      <c r="Z56" s="297"/>
      <c r="AA56" s="60">
        <v>24</v>
      </c>
      <c r="AB56" s="15">
        <f t="shared" si="2"/>
        <v>2</v>
      </c>
      <c r="AC56" s="8">
        <v>220.7</v>
      </c>
      <c r="AD56" s="8">
        <v>313.10000000000002</v>
      </c>
      <c r="AE56" s="45" t="str">
        <f t="shared" si="3"/>
        <v>NO</v>
      </c>
      <c r="AF56" s="300"/>
      <c r="AG56" s="60">
        <v>24</v>
      </c>
      <c r="AH56" s="15">
        <f t="shared" si="4"/>
        <v>2</v>
      </c>
      <c r="AI56" s="8">
        <v>94</v>
      </c>
      <c r="AJ56" s="8">
        <v>324.3</v>
      </c>
      <c r="AK56" s="45" t="str">
        <f t="shared" si="5"/>
        <v>NO</v>
      </c>
    </row>
    <row r="57" spans="14:37" x14ac:dyDescent="0.25">
      <c r="N57" s="67">
        <f t="shared" si="6"/>
        <v>44704</v>
      </c>
      <c r="O57" s="63">
        <v>4.7999999999999996E-3</v>
      </c>
      <c r="P57" s="64">
        <v>0.59499999999999997</v>
      </c>
      <c r="Q57" s="64"/>
      <c r="R57" s="64">
        <f t="shared" si="0"/>
        <v>0.4002</v>
      </c>
      <c r="S57" s="65"/>
      <c r="T57" s="292"/>
      <c r="U57" s="68">
        <v>24</v>
      </c>
      <c r="V57" s="204">
        <v>24</v>
      </c>
      <c r="W57" s="51"/>
      <c r="X57" s="51">
        <v>21.9</v>
      </c>
      <c r="Y57" s="66" t="str">
        <f t="shared" si="1"/>
        <v>NO</v>
      </c>
      <c r="Z57" s="297"/>
      <c r="AA57" s="60">
        <v>24</v>
      </c>
      <c r="AB57" s="15">
        <f t="shared" si="2"/>
        <v>24</v>
      </c>
      <c r="AC57" s="8"/>
      <c r="AD57" s="8">
        <v>278.3</v>
      </c>
      <c r="AE57" s="45" t="str">
        <f t="shared" si="3"/>
        <v>NO</v>
      </c>
      <c r="AF57" s="300"/>
      <c r="AG57" s="60">
        <v>24</v>
      </c>
      <c r="AH57" s="15">
        <f t="shared" si="4"/>
        <v>24</v>
      </c>
      <c r="AI57" s="8"/>
      <c r="AJ57" s="8">
        <v>242</v>
      </c>
      <c r="AK57" s="45" t="str">
        <f t="shared" si="5"/>
        <v>NO</v>
      </c>
    </row>
    <row r="58" spans="14:37" x14ac:dyDescent="0.25">
      <c r="N58" s="302">
        <f t="shared" si="6"/>
        <v>44705</v>
      </c>
      <c r="O58" s="303">
        <v>0.1356</v>
      </c>
      <c r="P58" s="312">
        <v>0.48520000000000002</v>
      </c>
      <c r="Q58" s="304"/>
      <c r="R58" s="304">
        <f t="shared" si="0"/>
        <v>0.37920000000000004</v>
      </c>
      <c r="S58" s="305"/>
      <c r="T58" s="306"/>
      <c r="U58" s="307">
        <v>24</v>
      </c>
      <c r="V58" s="308">
        <v>19</v>
      </c>
      <c r="W58" s="309">
        <v>2.6</v>
      </c>
      <c r="X58" s="309">
        <v>19.600000000000001</v>
      </c>
      <c r="Y58" s="310" t="str">
        <f t="shared" si="1"/>
        <v>NO</v>
      </c>
      <c r="Z58" s="311"/>
      <c r="AA58" s="307">
        <v>24</v>
      </c>
      <c r="AB58" s="308">
        <f t="shared" si="2"/>
        <v>19</v>
      </c>
      <c r="AC58" s="309">
        <v>396.4</v>
      </c>
      <c r="AD58" s="309">
        <v>257.89999999999998</v>
      </c>
      <c r="AE58" s="310" t="str">
        <f t="shared" si="3"/>
        <v>YES</v>
      </c>
      <c r="AF58" s="311"/>
      <c r="AG58" s="307">
        <v>24</v>
      </c>
      <c r="AH58" s="308">
        <f t="shared" si="4"/>
        <v>19</v>
      </c>
      <c r="AI58" s="309">
        <v>129.30000000000001</v>
      </c>
      <c r="AJ58" s="309">
        <v>246.6</v>
      </c>
      <c r="AK58" s="310" t="str">
        <f t="shared" si="5"/>
        <v>NO</v>
      </c>
    </row>
    <row r="59" spans="14:37" x14ac:dyDescent="0.25">
      <c r="N59" s="67">
        <f t="shared" si="6"/>
        <v>44706</v>
      </c>
      <c r="O59" s="63">
        <v>0.55110000000000003</v>
      </c>
      <c r="P59" s="64">
        <v>0.35560000000000003</v>
      </c>
      <c r="Q59" s="64"/>
      <c r="R59" s="64">
        <f t="shared" si="0"/>
        <v>9.3299999999999939E-2</v>
      </c>
      <c r="S59" s="65"/>
      <c r="T59" s="292"/>
      <c r="U59" s="68">
        <v>24</v>
      </c>
      <c r="V59" s="69">
        <v>10</v>
      </c>
      <c r="W59" s="51">
        <v>0.6</v>
      </c>
      <c r="X59" s="51">
        <v>18.3</v>
      </c>
      <c r="Y59" s="66" t="str">
        <f t="shared" si="1"/>
        <v>NO</v>
      </c>
      <c r="Z59" s="297"/>
      <c r="AA59" s="60">
        <v>24</v>
      </c>
      <c r="AB59" s="15">
        <f t="shared" si="2"/>
        <v>10</v>
      </c>
      <c r="AC59" s="8">
        <v>68</v>
      </c>
      <c r="AD59" s="8">
        <v>281.3</v>
      </c>
      <c r="AE59" s="45" t="str">
        <f t="shared" si="3"/>
        <v>NO</v>
      </c>
      <c r="AF59" s="300"/>
      <c r="AG59" s="60">
        <v>24</v>
      </c>
      <c r="AH59" s="15">
        <f t="shared" si="4"/>
        <v>10</v>
      </c>
      <c r="AI59" s="8">
        <v>56.1</v>
      </c>
      <c r="AJ59" s="8">
        <v>309.5</v>
      </c>
      <c r="AK59" s="45" t="str">
        <f t="shared" si="5"/>
        <v>NO</v>
      </c>
    </row>
    <row r="60" spans="14:37" x14ac:dyDescent="0.25">
      <c r="N60" s="67">
        <f t="shared" si="6"/>
        <v>44707</v>
      </c>
      <c r="O60" s="63">
        <v>0.97319999999999995</v>
      </c>
      <c r="P60" s="64">
        <v>7.0000000000000001E-3</v>
      </c>
      <c r="Q60" s="64"/>
      <c r="R60" s="64">
        <f t="shared" si="0"/>
        <v>1.9800000000000047E-2</v>
      </c>
      <c r="S60" s="65"/>
      <c r="T60" s="292"/>
      <c r="U60" s="68">
        <v>24</v>
      </c>
      <c r="V60" s="69">
        <v>0</v>
      </c>
      <c r="W60" s="51">
        <v>1.8</v>
      </c>
      <c r="X60" s="51">
        <v>11</v>
      </c>
      <c r="Y60" s="66" t="str">
        <f t="shared" si="1"/>
        <v>NO</v>
      </c>
      <c r="Z60" s="297"/>
      <c r="AA60" s="60">
        <v>24</v>
      </c>
      <c r="AB60" s="15">
        <f t="shared" si="2"/>
        <v>0</v>
      </c>
      <c r="AC60" s="8">
        <v>60.3</v>
      </c>
      <c r="AD60" s="8">
        <v>217.9</v>
      </c>
      <c r="AE60" s="45" t="str">
        <f t="shared" si="3"/>
        <v>NO</v>
      </c>
      <c r="AF60" s="300"/>
      <c r="AG60" s="60">
        <v>24</v>
      </c>
      <c r="AH60" s="15">
        <f t="shared" si="4"/>
        <v>0</v>
      </c>
      <c r="AI60" s="8">
        <v>49.1</v>
      </c>
      <c r="AJ60" s="8">
        <v>325.60000000000002</v>
      </c>
      <c r="AK60" s="45" t="str">
        <f t="shared" si="5"/>
        <v>NO</v>
      </c>
    </row>
    <row r="61" spans="14:37" x14ac:dyDescent="0.25">
      <c r="N61" s="67">
        <f t="shared" si="6"/>
        <v>44708</v>
      </c>
      <c r="O61" s="63">
        <v>0.9748</v>
      </c>
      <c r="P61" s="64">
        <v>4.8999999999999998E-3</v>
      </c>
      <c r="Q61" s="64"/>
      <c r="R61" s="64">
        <f t="shared" si="0"/>
        <v>2.0299999999999999E-2</v>
      </c>
      <c r="S61" s="65"/>
      <c r="T61" s="292"/>
      <c r="U61" s="68">
        <v>24</v>
      </c>
      <c r="V61" s="69">
        <v>0</v>
      </c>
      <c r="W61" s="51">
        <v>1.2</v>
      </c>
      <c r="X61" s="51">
        <v>11</v>
      </c>
      <c r="Y61" s="66" t="str">
        <f t="shared" si="1"/>
        <v>NO</v>
      </c>
      <c r="Z61" s="297"/>
      <c r="AA61" s="60">
        <v>24</v>
      </c>
      <c r="AB61" s="15">
        <f t="shared" si="2"/>
        <v>0</v>
      </c>
      <c r="AC61" s="8">
        <v>44.2</v>
      </c>
      <c r="AD61" s="8">
        <v>217.4</v>
      </c>
      <c r="AE61" s="45" t="str">
        <f t="shared" si="3"/>
        <v>NO</v>
      </c>
      <c r="AF61" s="300"/>
      <c r="AG61" s="60">
        <v>24</v>
      </c>
      <c r="AH61" s="15">
        <f t="shared" si="4"/>
        <v>0</v>
      </c>
      <c r="AI61" s="8">
        <v>52.7</v>
      </c>
      <c r="AJ61" s="8">
        <v>325.5</v>
      </c>
      <c r="AK61" s="45" t="str">
        <f t="shared" si="5"/>
        <v>NO</v>
      </c>
    </row>
    <row r="62" spans="14:37" x14ac:dyDescent="0.25">
      <c r="N62" s="67">
        <f t="shared" si="6"/>
        <v>44709</v>
      </c>
      <c r="O62" s="63">
        <v>0.97030000000000005</v>
      </c>
      <c r="P62" s="64">
        <v>4.1000000000000003E-3</v>
      </c>
      <c r="Q62" s="64"/>
      <c r="R62" s="64">
        <f t="shared" si="0"/>
        <v>2.5599999999999949E-2</v>
      </c>
      <c r="S62" s="65"/>
      <c r="T62" s="292"/>
      <c r="U62" s="68">
        <v>24</v>
      </c>
      <c r="V62" s="69">
        <v>0</v>
      </c>
      <c r="W62" s="51">
        <v>0.8</v>
      </c>
      <c r="X62" s="51">
        <v>10.9</v>
      </c>
      <c r="Y62" s="66" t="str">
        <f t="shared" si="1"/>
        <v>NO</v>
      </c>
      <c r="Z62" s="297"/>
      <c r="AA62" s="60">
        <v>24</v>
      </c>
      <c r="AB62" s="15">
        <f t="shared" si="2"/>
        <v>0</v>
      </c>
      <c r="AC62" s="8">
        <v>83.6</v>
      </c>
      <c r="AD62" s="8">
        <v>216.2</v>
      </c>
      <c r="AE62" s="45" t="str">
        <f t="shared" si="3"/>
        <v>NO</v>
      </c>
      <c r="AF62" s="300"/>
      <c r="AG62" s="60">
        <v>24</v>
      </c>
      <c r="AH62" s="15">
        <f t="shared" si="4"/>
        <v>0</v>
      </c>
      <c r="AI62" s="8">
        <v>56.7</v>
      </c>
      <c r="AJ62" s="8">
        <v>324.39999999999998</v>
      </c>
      <c r="AK62" s="45" t="str">
        <f t="shared" si="5"/>
        <v>NO</v>
      </c>
    </row>
    <row r="63" spans="14:37" x14ac:dyDescent="0.25">
      <c r="N63" s="67">
        <f t="shared" si="6"/>
        <v>44710</v>
      </c>
      <c r="O63" s="63">
        <v>0.96740000000000004</v>
      </c>
      <c r="P63" s="64">
        <v>2.5999999999999999E-3</v>
      </c>
      <c r="Q63" s="64"/>
      <c r="R63" s="64">
        <f t="shared" si="0"/>
        <v>2.9999999999999964E-2</v>
      </c>
      <c r="S63" s="65"/>
      <c r="T63" s="292"/>
      <c r="U63" s="68">
        <v>24</v>
      </c>
      <c r="V63" s="69">
        <v>0</v>
      </c>
      <c r="W63" s="51">
        <v>0.9</v>
      </c>
      <c r="X63" s="51">
        <v>10.9</v>
      </c>
      <c r="Y63" s="66" t="str">
        <f t="shared" si="1"/>
        <v>NO</v>
      </c>
      <c r="Z63" s="297"/>
      <c r="AA63" s="60">
        <v>24</v>
      </c>
      <c r="AB63" s="15">
        <f t="shared" si="2"/>
        <v>0</v>
      </c>
      <c r="AC63" s="8">
        <v>17.8</v>
      </c>
      <c r="AD63" s="8">
        <v>215.1</v>
      </c>
      <c r="AE63" s="45" t="str">
        <f t="shared" si="3"/>
        <v>NO</v>
      </c>
      <c r="AF63" s="300"/>
      <c r="AG63" s="60">
        <v>24</v>
      </c>
      <c r="AH63" s="15">
        <f t="shared" si="4"/>
        <v>0</v>
      </c>
      <c r="AI63" s="8">
        <v>23.9</v>
      </c>
      <c r="AJ63" s="8">
        <v>323.39999999999998</v>
      </c>
      <c r="AK63" s="45" t="str">
        <f t="shared" si="5"/>
        <v>NO</v>
      </c>
    </row>
    <row r="64" spans="14:37" x14ac:dyDescent="0.25">
      <c r="N64" s="67">
        <f t="shared" si="6"/>
        <v>44711</v>
      </c>
      <c r="O64" s="63">
        <v>0.9466</v>
      </c>
      <c r="P64" s="64">
        <v>1.2699999999999999E-2</v>
      </c>
      <c r="Q64" s="64"/>
      <c r="R64" s="64">
        <f t="shared" si="0"/>
        <v>4.07E-2</v>
      </c>
      <c r="S64" s="65"/>
      <c r="T64" s="292"/>
      <c r="U64" s="68">
        <v>24</v>
      </c>
      <c r="V64" s="69">
        <v>0</v>
      </c>
      <c r="W64" s="51">
        <v>0.7</v>
      </c>
      <c r="X64" s="51">
        <v>11.1</v>
      </c>
      <c r="Y64" s="66" t="str">
        <f t="shared" si="1"/>
        <v>NO</v>
      </c>
      <c r="Z64" s="297"/>
      <c r="AA64" s="60">
        <v>24</v>
      </c>
      <c r="AB64" s="15">
        <f t="shared" si="2"/>
        <v>0</v>
      </c>
      <c r="AC64" s="8">
        <v>30.7</v>
      </c>
      <c r="AD64" s="8">
        <v>215.4</v>
      </c>
      <c r="AE64" s="45" t="str">
        <f t="shared" si="3"/>
        <v>NO</v>
      </c>
      <c r="AF64" s="300"/>
      <c r="AG64" s="60">
        <v>24</v>
      </c>
      <c r="AH64" s="15">
        <f t="shared" si="4"/>
        <v>0</v>
      </c>
      <c r="AI64" s="8">
        <v>38.6</v>
      </c>
      <c r="AJ64" s="8">
        <v>321.10000000000002</v>
      </c>
      <c r="AK64" s="45" t="str">
        <f t="shared" si="5"/>
        <v>NO</v>
      </c>
    </row>
    <row r="65" spans="14:37" x14ac:dyDescent="0.25">
      <c r="N65" s="67">
        <f t="shared" si="6"/>
        <v>44712</v>
      </c>
      <c r="O65" s="63">
        <v>0.9496</v>
      </c>
      <c r="P65" s="64">
        <v>7.4000000000000003E-3</v>
      </c>
      <c r="Q65" s="64"/>
      <c r="R65" s="64">
        <f t="shared" si="0"/>
        <v>4.2999999999999997E-2</v>
      </c>
      <c r="S65" s="65"/>
      <c r="T65" s="292"/>
      <c r="U65" s="68">
        <v>24</v>
      </c>
      <c r="V65" s="69">
        <v>0</v>
      </c>
      <c r="W65" s="51">
        <v>2.2999999999999998</v>
      </c>
      <c r="X65" s="51">
        <v>10.9</v>
      </c>
      <c r="Y65" s="66" t="str">
        <f t="shared" si="1"/>
        <v>NO</v>
      </c>
      <c r="Z65" s="297"/>
      <c r="AA65" s="60">
        <v>24</v>
      </c>
      <c r="AB65" s="15">
        <f t="shared" si="2"/>
        <v>0</v>
      </c>
      <c r="AC65" s="8">
        <v>26.7</v>
      </c>
      <c r="AD65" s="8">
        <v>213.8</v>
      </c>
      <c r="AE65" s="45" t="str">
        <f t="shared" si="3"/>
        <v>NO</v>
      </c>
      <c r="AF65" s="300"/>
      <c r="AG65" s="60">
        <v>24</v>
      </c>
      <c r="AH65" s="15">
        <f t="shared" si="4"/>
        <v>0</v>
      </c>
      <c r="AI65" s="8">
        <v>45.1</v>
      </c>
      <c r="AJ65" s="8">
        <v>320.5</v>
      </c>
      <c r="AK65" s="45" t="str">
        <f t="shared" si="5"/>
        <v>NO</v>
      </c>
    </row>
    <row r="66" spans="14:37" x14ac:dyDescent="0.25">
      <c r="N66" s="67">
        <f t="shared" si="6"/>
        <v>44713</v>
      </c>
      <c r="O66" s="63">
        <v>0.96779999999999999</v>
      </c>
      <c r="P66" s="64">
        <v>3.5999999999999999E-3</v>
      </c>
      <c r="Q66" s="64"/>
      <c r="R66" s="64">
        <f t="shared" si="0"/>
        <v>2.8600000000000007E-2</v>
      </c>
      <c r="S66" s="65"/>
      <c r="T66" s="292"/>
      <c r="U66" s="68">
        <v>24</v>
      </c>
      <c r="V66" s="69">
        <v>0</v>
      </c>
      <c r="W66" s="51">
        <v>0.1</v>
      </c>
      <c r="X66" s="51">
        <v>10.9</v>
      </c>
      <c r="Y66" s="66" t="str">
        <f t="shared" si="1"/>
        <v>NO</v>
      </c>
      <c r="Z66" s="297"/>
      <c r="AA66" s="60">
        <v>24</v>
      </c>
      <c r="AB66" s="15">
        <f t="shared" si="2"/>
        <v>0</v>
      </c>
      <c r="AC66" s="8">
        <v>39</v>
      </c>
      <c r="AD66" s="8">
        <v>215.6</v>
      </c>
      <c r="AE66" s="45" t="str">
        <f t="shared" si="3"/>
        <v>NO</v>
      </c>
      <c r="AF66" s="300"/>
      <c r="AG66" s="60">
        <v>24</v>
      </c>
      <c r="AH66" s="15">
        <f t="shared" si="4"/>
        <v>0</v>
      </c>
      <c r="AI66" s="8">
        <v>41.4</v>
      </c>
      <c r="AJ66" s="8">
        <v>323.7</v>
      </c>
      <c r="AK66" s="45" t="str">
        <f t="shared" si="5"/>
        <v>NO</v>
      </c>
    </row>
    <row r="67" spans="14:37" x14ac:dyDescent="0.25">
      <c r="N67" s="67">
        <f t="shared" si="6"/>
        <v>44714</v>
      </c>
      <c r="O67" s="63">
        <v>0.96240000000000003</v>
      </c>
      <c r="P67" s="64">
        <v>7.1999999999999998E-3</v>
      </c>
      <c r="Q67" s="64"/>
      <c r="R67" s="64">
        <f t="shared" si="0"/>
        <v>3.0399999999999969E-2</v>
      </c>
      <c r="S67" s="65"/>
      <c r="T67" s="292"/>
      <c r="U67" s="68">
        <v>24</v>
      </c>
      <c r="V67" s="69">
        <v>0</v>
      </c>
      <c r="W67" s="51">
        <v>0</v>
      </c>
      <c r="X67" s="51">
        <v>11</v>
      </c>
      <c r="Y67" s="66" t="str">
        <f t="shared" si="1"/>
        <v>NO</v>
      </c>
      <c r="Z67" s="297"/>
      <c r="AA67" s="60">
        <v>24</v>
      </c>
      <c r="AB67" s="15">
        <f t="shared" si="2"/>
        <v>0</v>
      </c>
      <c r="AC67" s="8">
        <v>18.8</v>
      </c>
      <c r="AD67" s="8">
        <v>216</v>
      </c>
      <c r="AE67" s="45" t="str">
        <f t="shared" si="3"/>
        <v>NO</v>
      </c>
      <c r="AF67" s="300"/>
      <c r="AG67" s="60">
        <v>24</v>
      </c>
      <c r="AH67" s="15">
        <f t="shared" si="4"/>
        <v>0</v>
      </c>
      <c r="AI67" s="8">
        <v>48.8</v>
      </c>
      <c r="AJ67" s="8">
        <v>323.3</v>
      </c>
      <c r="AK67" s="45" t="str">
        <f t="shared" si="5"/>
        <v>NO</v>
      </c>
    </row>
    <row r="68" spans="14:37" x14ac:dyDescent="0.25">
      <c r="N68" s="67">
        <f t="shared" si="6"/>
        <v>44715</v>
      </c>
      <c r="O68" s="63">
        <v>0.96330000000000005</v>
      </c>
      <c r="P68" s="64">
        <v>4.3E-3</v>
      </c>
      <c r="Q68" s="64"/>
      <c r="R68" s="64">
        <f t="shared" si="0"/>
        <v>3.2399999999999957E-2</v>
      </c>
      <c r="S68" s="65"/>
      <c r="T68" s="292"/>
      <c r="U68" s="68">
        <v>24</v>
      </c>
      <c r="V68" s="69">
        <v>0</v>
      </c>
      <c r="W68" s="51">
        <v>0</v>
      </c>
      <c r="X68" s="51">
        <v>10.9</v>
      </c>
      <c r="Y68" s="66" t="str">
        <f t="shared" si="1"/>
        <v>NO</v>
      </c>
      <c r="Z68" s="297"/>
      <c r="AA68" s="60">
        <v>24</v>
      </c>
      <c r="AB68" s="15">
        <f t="shared" si="2"/>
        <v>0</v>
      </c>
      <c r="AC68" s="8">
        <v>40.6</v>
      </c>
      <c r="AD68" s="8">
        <v>215.1</v>
      </c>
      <c r="AE68" s="45" t="str">
        <f t="shared" si="3"/>
        <v>NO</v>
      </c>
      <c r="AF68" s="300"/>
      <c r="AG68" s="60">
        <v>24</v>
      </c>
      <c r="AH68" s="15">
        <f t="shared" si="4"/>
        <v>0</v>
      </c>
      <c r="AI68" s="8">
        <v>54.5</v>
      </c>
      <c r="AJ68" s="8">
        <v>322.89999999999998</v>
      </c>
      <c r="AK68" s="45" t="str">
        <f t="shared" si="5"/>
        <v>NO</v>
      </c>
    </row>
    <row r="69" spans="14:37" x14ac:dyDescent="0.25">
      <c r="N69" s="67">
        <f t="shared" si="6"/>
        <v>44716</v>
      </c>
      <c r="O69" s="63">
        <v>0.96089999999999998</v>
      </c>
      <c r="P69" s="64">
        <v>6.4000000000000003E-3</v>
      </c>
      <c r="Q69" s="64"/>
      <c r="R69" s="64">
        <f t="shared" si="0"/>
        <v>3.2700000000000021E-2</v>
      </c>
      <c r="S69" s="65"/>
      <c r="T69" s="292"/>
      <c r="U69" s="68">
        <v>24</v>
      </c>
      <c r="V69" s="69">
        <v>0</v>
      </c>
      <c r="W69" s="51">
        <v>0</v>
      </c>
      <c r="X69" s="51">
        <v>11</v>
      </c>
      <c r="Y69" s="66" t="str">
        <f t="shared" si="1"/>
        <v>NO</v>
      </c>
      <c r="Z69" s="297"/>
      <c r="AA69" s="60">
        <v>24</v>
      </c>
      <c r="AB69" s="15">
        <f t="shared" si="2"/>
        <v>0</v>
      </c>
      <c r="AC69" s="8">
        <v>32.700000000000003</v>
      </c>
      <c r="AD69" s="8">
        <v>215.5</v>
      </c>
      <c r="AE69" s="45" t="str">
        <f t="shared" si="3"/>
        <v>NO</v>
      </c>
      <c r="AF69" s="300"/>
      <c r="AG69" s="60">
        <v>24</v>
      </c>
      <c r="AH69" s="15">
        <f t="shared" si="4"/>
        <v>0</v>
      </c>
      <c r="AI69" s="8">
        <v>47</v>
      </c>
      <c r="AJ69" s="8">
        <v>322.8</v>
      </c>
      <c r="AK69" s="45" t="str">
        <f t="shared" si="5"/>
        <v>NO</v>
      </c>
    </row>
    <row r="70" spans="14:37" x14ac:dyDescent="0.25">
      <c r="N70" s="67">
        <f t="shared" si="6"/>
        <v>44717</v>
      </c>
      <c r="O70" s="63">
        <v>0.95709999999999995</v>
      </c>
      <c r="P70" s="64">
        <v>3.5000000000000001E-3</v>
      </c>
      <c r="Q70" s="64"/>
      <c r="R70" s="64">
        <f t="shared" ref="R70:R95" si="7">1-O70-P70</f>
        <v>3.9400000000000046E-2</v>
      </c>
      <c r="S70" s="65"/>
      <c r="T70" s="292"/>
      <c r="U70" s="68">
        <v>24</v>
      </c>
      <c r="V70" s="69">
        <v>0</v>
      </c>
      <c r="W70" s="51">
        <v>0</v>
      </c>
      <c r="X70" s="51">
        <v>10.8</v>
      </c>
      <c r="Y70" s="66" t="str">
        <f t="shared" ref="Y70:Y95" si="8">IF(W70&gt;X70,"YES","NO")</f>
        <v>NO</v>
      </c>
      <c r="Z70" s="297"/>
      <c r="AA70" s="60">
        <v>24</v>
      </c>
      <c r="AB70" s="15">
        <f t="shared" ref="AB70:AB95" si="9">V70</f>
        <v>0</v>
      </c>
      <c r="AC70" s="8">
        <v>36.299999999999997</v>
      </c>
      <c r="AD70" s="8">
        <v>213.4</v>
      </c>
      <c r="AE70" s="45" t="str">
        <f t="shared" ref="AE70:AE95" si="10">IF(AC70&gt;AD70,"YES","NO")</f>
        <v>NO</v>
      </c>
      <c r="AF70" s="300"/>
      <c r="AG70" s="60">
        <v>24</v>
      </c>
      <c r="AH70" s="15">
        <f t="shared" ref="AH70:AH95" si="11">AB70</f>
        <v>0</v>
      </c>
      <c r="AI70" s="8">
        <v>42.3</v>
      </c>
      <c r="AJ70" s="8">
        <v>320.5</v>
      </c>
      <c r="AK70" s="45" t="str">
        <f t="shared" ref="AK70:AK95" si="12">IF(AI70&gt;AJ70,"YES","NO")</f>
        <v>NO</v>
      </c>
    </row>
    <row r="71" spans="14:37" x14ac:dyDescent="0.25">
      <c r="N71" s="67">
        <f t="shared" ref="N71:N93" si="13">N70+1</f>
        <v>44718</v>
      </c>
      <c r="O71" s="63">
        <v>0.88290000000000002</v>
      </c>
      <c r="P71" s="64">
        <v>7.8700000000000006E-2</v>
      </c>
      <c r="Q71" s="64"/>
      <c r="R71" s="64">
        <f t="shared" si="7"/>
        <v>3.8399999999999976E-2</v>
      </c>
      <c r="S71" s="65"/>
      <c r="T71" s="292"/>
      <c r="U71" s="68">
        <v>24</v>
      </c>
      <c r="V71" s="69">
        <v>0</v>
      </c>
      <c r="W71" s="51">
        <v>0</v>
      </c>
      <c r="X71" s="51">
        <v>12.5</v>
      </c>
      <c r="Y71" s="66" t="str">
        <f t="shared" si="8"/>
        <v>NO</v>
      </c>
      <c r="Z71" s="297"/>
      <c r="AA71" s="60">
        <v>24</v>
      </c>
      <c r="AB71" s="15">
        <f t="shared" si="9"/>
        <v>0</v>
      </c>
      <c r="AC71" s="8">
        <v>68.5</v>
      </c>
      <c r="AD71" s="8">
        <v>230.1</v>
      </c>
      <c r="AE71" s="45" t="str">
        <f t="shared" si="10"/>
        <v>NO</v>
      </c>
      <c r="AF71" s="300"/>
      <c r="AG71" s="60">
        <v>24</v>
      </c>
      <c r="AH71" s="15">
        <f t="shared" si="11"/>
        <v>0</v>
      </c>
      <c r="AI71" s="8">
        <v>38.1</v>
      </c>
      <c r="AJ71" s="8">
        <v>320.7</v>
      </c>
      <c r="AK71" s="45" t="str">
        <f t="shared" si="12"/>
        <v>NO</v>
      </c>
    </row>
    <row r="72" spans="14:37" x14ac:dyDescent="0.25">
      <c r="N72" s="67">
        <f t="shared" si="13"/>
        <v>44719</v>
      </c>
      <c r="O72" s="63">
        <v>0.85840000000000005</v>
      </c>
      <c r="P72" s="64">
        <v>0.111</v>
      </c>
      <c r="Q72" s="64"/>
      <c r="R72" s="64">
        <f t="shared" si="7"/>
        <v>3.0599999999999947E-2</v>
      </c>
      <c r="S72" s="65"/>
      <c r="T72" s="292"/>
      <c r="U72" s="68">
        <v>24</v>
      </c>
      <c r="V72" s="69">
        <v>0</v>
      </c>
      <c r="W72" s="51">
        <v>0</v>
      </c>
      <c r="X72" s="51">
        <v>13.3</v>
      </c>
      <c r="Y72" s="66" t="str">
        <f t="shared" si="8"/>
        <v>NO</v>
      </c>
      <c r="Z72" s="297"/>
      <c r="AA72" s="60">
        <v>24</v>
      </c>
      <c r="AB72" s="15">
        <f t="shared" si="9"/>
        <v>0</v>
      </c>
      <c r="AC72" s="8">
        <v>74.900000000000006</v>
      </c>
      <c r="AD72" s="8">
        <v>238.8</v>
      </c>
      <c r="AE72" s="45" t="str">
        <f t="shared" si="10"/>
        <v>NO</v>
      </c>
      <c r="AF72" s="300"/>
      <c r="AG72" s="60">
        <v>24</v>
      </c>
      <c r="AH72" s="15">
        <f t="shared" si="11"/>
        <v>0</v>
      </c>
      <c r="AI72" s="8">
        <v>53.4</v>
      </c>
      <c r="AJ72" s="8">
        <v>323.3</v>
      </c>
      <c r="AK72" s="45" t="str">
        <f t="shared" si="12"/>
        <v>NO</v>
      </c>
    </row>
    <row r="73" spans="14:37" x14ac:dyDescent="0.25">
      <c r="N73" s="67">
        <f t="shared" si="13"/>
        <v>44720</v>
      </c>
      <c r="O73" s="63">
        <v>0.8286</v>
      </c>
      <c r="P73" s="64">
        <v>0.14169999999999999</v>
      </c>
      <c r="Q73" s="64"/>
      <c r="R73" s="64">
        <f t="shared" si="7"/>
        <v>2.9700000000000004E-2</v>
      </c>
      <c r="S73" s="65"/>
      <c r="T73" s="292"/>
      <c r="U73" s="68">
        <v>24</v>
      </c>
      <c r="V73" s="69">
        <v>0</v>
      </c>
      <c r="W73" s="51">
        <v>0</v>
      </c>
      <c r="X73" s="51">
        <v>14</v>
      </c>
      <c r="Y73" s="66" t="str">
        <f t="shared" si="8"/>
        <v>NO</v>
      </c>
      <c r="Z73" s="297"/>
      <c r="AA73" s="60">
        <v>24</v>
      </c>
      <c r="AB73" s="15">
        <f t="shared" si="9"/>
        <v>0</v>
      </c>
      <c r="AC73" s="8">
        <v>68.7</v>
      </c>
      <c r="AD73" s="8">
        <v>245.8</v>
      </c>
      <c r="AE73" s="45" t="str">
        <f t="shared" si="10"/>
        <v>NO</v>
      </c>
      <c r="AF73" s="300"/>
      <c r="AG73" s="60">
        <v>24</v>
      </c>
      <c r="AH73" s="15">
        <f t="shared" si="11"/>
        <v>0</v>
      </c>
      <c r="AI73" s="8">
        <v>55.4</v>
      </c>
      <c r="AJ73" s="8">
        <v>323.5</v>
      </c>
      <c r="AK73" s="45" t="str">
        <f t="shared" si="12"/>
        <v>NO</v>
      </c>
    </row>
    <row r="74" spans="14:37" x14ac:dyDescent="0.25">
      <c r="N74" s="67">
        <f t="shared" si="13"/>
        <v>44721</v>
      </c>
      <c r="O74" s="63">
        <v>0.83930000000000005</v>
      </c>
      <c r="P74" s="64">
        <v>0.1305</v>
      </c>
      <c r="Q74" s="64"/>
      <c r="R74" s="64">
        <f t="shared" si="7"/>
        <v>3.0199999999999949E-2</v>
      </c>
      <c r="S74" s="65"/>
      <c r="T74" s="292"/>
      <c r="U74" s="68">
        <v>24</v>
      </c>
      <c r="V74" s="69">
        <v>0</v>
      </c>
      <c r="W74" s="51">
        <v>2.5</v>
      </c>
      <c r="X74" s="51">
        <v>13.7</v>
      </c>
      <c r="Y74" s="66" t="str">
        <f t="shared" si="8"/>
        <v>NO</v>
      </c>
      <c r="Z74" s="297"/>
      <c r="AA74" s="60">
        <v>24</v>
      </c>
      <c r="AB74" s="15">
        <f t="shared" si="9"/>
        <v>0</v>
      </c>
      <c r="AC74" s="8">
        <v>61.8</v>
      </c>
      <c r="AD74" s="8">
        <v>243.2</v>
      </c>
      <c r="AE74" s="45" t="str">
        <f t="shared" si="10"/>
        <v>NO</v>
      </c>
      <c r="AF74" s="300"/>
      <c r="AG74" s="60">
        <v>24</v>
      </c>
      <c r="AH74" s="15">
        <f t="shared" si="11"/>
        <v>0</v>
      </c>
      <c r="AI74" s="8">
        <v>53.3</v>
      </c>
      <c r="AJ74" s="8">
        <v>323.39999999999998</v>
      </c>
      <c r="AK74" s="45" t="str">
        <f t="shared" si="12"/>
        <v>NO</v>
      </c>
    </row>
    <row r="75" spans="14:37" x14ac:dyDescent="0.25">
      <c r="N75" s="67">
        <f t="shared" si="13"/>
        <v>44722</v>
      </c>
      <c r="O75" s="63">
        <v>0.84530000000000005</v>
      </c>
      <c r="P75" s="64">
        <v>0.1234</v>
      </c>
      <c r="Q75" s="64"/>
      <c r="R75" s="64">
        <f t="shared" si="7"/>
        <v>3.1299999999999953E-2</v>
      </c>
      <c r="S75" s="65"/>
      <c r="T75" s="292"/>
      <c r="U75" s="68">
        <v>24</v>
      </c>
      <c r="V75" s="69">
        <v>0</v>
      </c>
      <c r="W75" s="51">
        <v>6</v>
      </c>
      <c r="X75" s="51">
        <v>13.5</v>
      </c>
      <c r="Y75" s="66" t="str">
        <f t="shared" si="8"/>
        <v>NO</v>
      </c>
      <c r="Z75" s="297"/>
      <c r="AA75" s="60">
        <v>24</v>
      </c>
      <c r="AB75" s="15">
        <f t="shared" si="9"/>
        <v>0</v>
      </c>
      <c r="AC75" s="8">
        <v>51.7</v>
      </c>
      <c r="AD75" s="8">
        <v>241.5</v>
      </c>
      <c r="AE75" s="45" t="str">
        <f t="shared" si="10"/>
        <v>NO</v>
      </c>
      <c r="AF75" s="300"/>
      <c r="AG75" s="60">
        <v>24</v>
      </c>
      <c r="AH75" s="15">
        <f t="shared" si="11"/>
        <v>0</v>
      </c>
      <c r="AI75" s="8">
        <v>52.7</v>
      </c>
      <c r="AJ75" s="8">
        <v>323.10000000000002</v>
      </c>
      <c r="AK75" s="45" t="str">
        <f t="shared" si="12"/>
        <v>NO</v>
      </c>
    </row>
    <row r="76" spans="14:37" x14ac:dyDescent="0.25">
      <c r="N76" s="67">
        <f t="shared" si="13"/>
        <v>44723</v>
      </c>
      <c r="O76" s="63">
        <v>0.84870000000000001</v>
      </c>
      <c r="P76" s="64">
        <v>0.11940000000000001</v>
      </c>
      <c r="Q76" s="64"/>
      <c r="R76" s="64">
        <f t="shared" si="7"/>
        <v>3.1899999999999984E-2</v>
      </c>
      <c r="S76" s="65"/>
      <c r="T76" s="292"/>
      <c r="U76" s="68">
        <v>24</v>
      </c>
      <c r="V76" s="69">
        <v>0</v>
      </c>
      <c r="W76" s="51">
        <v>5.9</v>
      </c>
      <c r="X76" s="51">
        <v>13.5</v>
      </c>
      <c r="Y76" s="66" t="str">
        <f t="shared" si="8"/>
        <v>NO</v>
      </c>
      <c r="Z76" s="297"/>
      <c r="AA76" s="60">
        <v>24</v>
      </c>
      <c r="AB76" s="15">
        <f t="shared" si="9"/>
        <v>0</v>
      </c>
      <c r="AC76" s="8">
        <v>46.7</v>
      </c>
      <c r="AD76" s="8">
        <v>240.5</v>
      </c>
      <c r="AE76" s="45" t="str">
        <f t="shared" si="10"/>
        <v>NO</v>
      </c>
      <c r="AF76" s="300"/>
      <c r="AG76" s="60">
        <v>24</v>
      </c>
      <c r="AH76" s="15">
        <f t="shared" si="11"/>
        <v>0</v>
      </c>
      <c r="AI76" s="8">
        <v>52.8</v>
      </c>
      <c r="AJ76" s="8">
        <v>323</v>
      </c>
      <c r="AK76" s="45" t="str">
        <f t="shared" si="12"/>
        <v>NO</v>
      </c>
    </row>
    <row r="77" spans="14:37" x14ac:dyDescent="0.25">
      <c r="N77" s="67">
        <f t="shared" si="13"/>
        <v>44724</v>
      </c>
      <c r="O77" s="63">
        <v>0.83479999999999999</v>
      </c>
      <c r="P77" s="64">
        <v>0.1343</v>
      </c>
      <c r="Q77" s="64"/>
      <c r="R77" s="64">
        <f t="shared" si="7"/>
        <v>3.0900000000000011E-2</v>
      </c>
      <c r="S77" s="65"/>
      <c r="T77" s="292"/>
      <c r="U77" s="68">
        <v>24</v>
      </c>
      <c r="V77" s="69">
        <v>0</v>
      </c>
      <c r="W77" s="51">
        <v>6.7</v>
      </c>
      <c r="X77" s="51">
        <v>13.8</v>
      </c>
      <c r="Y77" s="66" t="str">
        <f t="shared" si="8"/>
        <v>NO</v>
      </c>
      <c r="Z77" s="297"/>
      <c r="AA77" s="60">
        <v>24</v>
      </c>
      <c r="AB77" s="15">
        <f t="shared" si="9"/>
        <v>0</v>
      </c>
      <c r="AC77" s="8">
        <v>41.7</v>
      </c>
      <c r="AD77" s="8">
        <v>243.9</v>
      </c>
      <c r="AE77" s="45" t="str">
        <f t="shared" si="10"/>
        <v>NO</v>
      </c>
      <c r="AF77" s="300"/>
      <c r="AG77" s="60">
        <v>24</v>
      </c>
      <c r="AH77" s="15">
        <f t="shared" si="11"/>
        <v>0</v>
      </c>
      <c r="AI77" s="8">
        <v>53.4</v>
      </c>
      <c r="AJ77" s="8">
        <v>323.2</v>
      </c>
      <c r="AK77" s="45" t="str">
        <f t="shared" si="12"/>
        <v>NO</v>
      </c>
    </row>
    <row r="78" spans="14:37" x14ac:dyDescent="0.25">
      <c r="N78" s="67">
        <f t="shared" si="13"/>
        <v>44725</v>
      </c>
      <c r="O78" s="63">
        <v>0.82630000000000003</v>
      </c>
      <c r="P78" s="64">
        <v>0.14410000000000001</v>
      </c>
      <c r="Q78" s="64"/>
      <c r="R78" s="64">
        <f t="shared" si="7"/>
        <v>2.959999999999996E-2</v>
      </c>
      <c r="S78" s="65"/>
      <c r="T78" s="292"/>
      <c r="U78" s="68">
        <v>24</v>
      </c>
      <c r="V78" s="69">
        <v>0</v>
      </c>
      <c r="W78" s="51">
        <v>6.5</v>
      </c>
      <c r="X78" s="51">
        <v>14</v>
      </c>
      <c r="Y78" s="66" t="str">
        <f t="shared" si="8"/>
        <v>NO</v>
      </c>
      <c r="Z78" s="297"/>
      <c r="AA78" s="60">
        <v>24</v>
      </c>
      <c r="AB78" s="15">
        <f t="shared" si="9"/>
        <v>0</v>
      </c>
      <c r="AC78" s="8">
        <v>38.799999999999997</v>
      </c>
      <c r="AD78" s="8">
        <v>246.3</v>
      </c>
      <c r="AE78" s="45" t="str">
        <f t="shared" si="10"/>
        <v>NO</v>
      </c>
      <c r="AF78" s="300"/>
      <c r="AG78" s="60">
        <v>24</v>
      </c>
      <c r="AH78" s="15">
        <f t="shared" si="11"/>
        <v>0</v>
      </c>
      <c r="AI78" s="8">
        <v>44.2</v>
      </c>
      <c r="AJ78" s="8">
        <v>323.5</v>
      </c>
      <c r="AK78" s="45" t="str">
        <f t="shared" si="12"/>
        <v>NO</v>
      </c>
    </row>
    <row r="79" spans="14:37" x14ac:dyDescent="0.25">
      <c r="N79" s="67">
        <f t="shared" si="13"/>
        <v>44726</v>
      </c>
      <c r="O79" s="63">
        <v>0.82799999999999996</v>
      </c>
      <c r="P79" s="64">
        <v>0.14530000000000001</v>
      </c>
      <c r="Q79" s="64"/>
      <c r="R79" s="64">
        <f t="shared" si="7"/>
        <v>2.6700000000000029E-2</v>
      </c>
      <c r="S79" s="65"/>
      <c r="T79" s="292"/>
      <c r="U79" s="68">
        <v>24</v>
      </c>
      <c r="V79" s="69">
        <v>0</v>
      </c>
      <c r="W79" s="51">
        <v>6.5</v>
      </c>
      <c r="X79" s="51">
        <v>14</v>
      </c>
      <c r="Y79" s="66" t="str">
        <f t="shared" si="8"/>
        <v>NO</v>
      </c>
      <c r="Z79" s="297"/>
      <c r="AA79" s="60">
        <v>24</v>
      </c>
      <c r="AB79" s="15">
        <f t="shared" si="9"/>
        <v>0</v>
      </c>
      <c r="AC79" s="8">
        <v>89</v>
      </c>
      <c r="AD79" s="8">
        <v>247.1</v>
      </c>
      <c r="AE79" s="45" t="str">
        <f t="shared" si="10"/>
        <v>NO</v>
      </c>
      <c r="AF79" s="300"/>
      <c r="AG79" s="60">
        <v>24</v>
      </c>
      <c r="AH79" s="15">
        <f t="shared" si="11"/>
        <v>0</v>
      </c>
      <c r="AI79" s="8">
        <v>55</v>
      </c>
      <c r="AJ79" s="8">
        <v>324.10000000000002</v>
      </c>
      <c r="AK79" s="45" t="str">
        <f t="shared" si="12"/>
        <v>NO</v>
      </c>
    </row>
    <row r="80" spans="14:37" x14ac:dyDescent="0.25">
      <c r="N80" s="67">
        <f t="shared" si="13"/>
        <v>44727</v>
      </c>
      <c r="O80" s="63">
        <v>0.85770000000000002</v>
      </c>
      <c r="P80" s="64">
        <v>0.1157</v>
      </c>
      <c r="Q80" s="64"/>
      <c r="R80" s="64">
        <f t="shared" si="7"/>
        <v>2.6599999999999985E-2</v>
      </c>
      <c r="S80" s="65"/>
      <c r="T80" s="292"/>
      <c r="U80" s="68">
        <v>24</v>
      </c>
      <c r="V80" s="69">
        <v>0</v>
      </c>
      <c r="W80" s="51">
        <v>6.1</v>
      </c>
      <c r="X80" s="51">
        <v>13.4</v>
      </c>
      <c r="Y80" s="66" t="str">
        <f t="shared" si="8"/>
        <v>NO</v>
      </c>
      <c r="Z80" s="297"/>
      <c r="AA80" s="60">
        <v>24</v>
      </c>
      <c r="AB80" s="15">
        <f t="shared" si="9"/>
        <v>0</v>
      </c>
      <c r="AC80" s="8">
        <v>43.7</v>
      </c>
      <c r="AD80" s="8">
        <v>240.6</v>
      </c>
      <c r="AE80" s="45" t="str">
        <f t="shared" si="10"/>
        <v>NO</v>
      </c>
      <c r="AF80" s="300"/>
      <c r="AG80" s="60">
        <v>24</v>
      </c>
      <c r="AH80" s="15">
        <f t="shared" si="11"/>
        <v>0</v>
      </c>
      <c r="AI80" s="8">
        <v>42.4</v>
      </c>
      <c r="AJ80" s="8">
        <v>324.10000000000002</v>
      </c>
      <c r="AK80" s="45" t="str">
        <f t="shared" si="12"/>
        <v>NO</v>
      </c>
    </row>
    <row r="81" spans="14:37" x14ac:dyDescent="0.25">
      <c r="N81" s="67">
        <f t="shared" si="13"/>
        <v>44728</v>
      </c>
      <c r="O81" s="63">
        <v>0.66349999999999998</v>
      </c>
      <c r="P81" s="64">
        <v>0.26190000000000002</v>
      </c>
      <c r="Q81" s="64"/>
      <c r="R81" s="64">
        <f t="shared" si="7"/>
        <v>7.46E-2</v>
      </c>
      <c r="S81" s="65"/>
      <c r="T81" s="292"/>
      <c r="U81" s="68">
        <v>24</v>
      </c>
      <c r="V81" s="69">
        <v>4</v>
      </c>
      <c r="W81" s="51">
        <v>8</v>
      </c>
      <c r="X81" s="51">
        <v>16.399999999999999</v>
      </c>
      <c r="Y81" s="66" t="str">
        <f t="shared" si="8"/>
        <v>NO</v>
      </c>
      <c r="Z81" s="297"/>
      <c r="AA81" s="60">
        <v>24</v>
      </c>
      <c r="AB81" s="15">
        <f t="shared" si="9"/>
        <v>4</v>
      </c>
      <c r="AC81" s="8">
        <v>61.6</v>
      </c>
      <c r="AD81" s="8">
        <v>264.10000000000002</v>
      </c>
      <c r="AE81" s="45" t="str">
        <f t="shared" si="10"/>
        <v>NO</v>
      </c>
      <c r="AF81" s="300"/>
      <c r="AG81" s="60">
        <v>24</v>
      </c>
      <c r="AH81" s="15">
        <f t="shared" si="11"/>
        <v>4</v>
      </c>
      <c r="AI81" s="8">
        <v>56.4</v>
      </c>
      <c r="AJ81" s="8">
        <v>313.60000000000002</v>
      </c>
      <c r="AK81" s="45" t="str">
        <f t="shared" si="12"/>
        <v>NO</v>
      </c>
    </row>
    <row r="82" spans="14:37" x14ac:dyDescent="0.25">
      <c r="N82" s="67">
        <f t="shared" si="13"/>
        <v>44729</v>
      </c>
      <c r="O82" s="63">
        <v>0.84740000000000004</v>
      </c>
      <c r="P82" s="64">
        <v>0.1203</v>
      </c>
      <c r="Q82" s="64"/>
      <c r="R82" s="64">
        <f t="shared" si="7"/>
        <v>3.2299999999999954E-2</v>
      </c>
      <c r="S82" s="65"/>
      <c r="T82" s="292"/>
      <c r="U82" s="68">
        <v>24</v>
      </c>
      <c r="V82" s="69">
        <v>0</v>
      </c>
      <c r="W82" s="51">
        <v>5.0999999999999996</v>
      </c>
      <c r="X82" s="51">
        <v>13.5</v>
      </c>
      <c r="Y82" s="66" t="str">
        <f t="shared" si="8"/>
        <v>NO</v>
      </c>
      <c r="Z82" s="297"/>
      <c r="AA82" s="60">
        <v>24</v>
      </c>
      <c r="AB82" s="15">
        <f t="shared" si="9"/>
        <v>0</v>
      </c>
      <c r="AC82" s="8">
        <v>61.2</v>
      </c>
      <c r="AD82" s="8">
        <v>240.6</v>
      </c>
      <c r="AE82" s="45" t="str">
        <f t="shared" si="10"/>
        <v>NO</v>
      </c>
      <c r="AF82" s="300"/>
      <c r="AG82" s="60">
        <v>24</v>
      </c>
      <c r="AH82" s="15">
        <f t="shared" si="11"/>
        <v>0</v>
      </c>
      <c r="AI82" s="8">
        <v>59.2</v>
      </c>
      <c r="AJ82" s="8">
        <v>322.89999999999998</v>
      </c>
      <c r="AK82" s="45" t="str">
        <f t="shared" si="12"/>
        <v>NO</v>
      </c>
    </row>
    <row r="83" spans="14:37" x14ac:dyDescent="0.25">
      <c r="N83" s="67">
        <f t="shared" si="13"/>
        <v>44730</v>
      </c>
      <c r="O83" s="63">
        <v>0.85209999999999997</v>
      </c>
      <c r="P83" s="64">
        <v>0.1182</v>
      </c>
      <c r="Q83" s="64"/>
      <c r="R83" s="64">
        <f t="shared" si="7"/>
        <v>2.9700000000000032E-2</v>
      </c>
      <c r="S83" s="65"/>
      <c r="T83" s="292"/>
      <c r="U83" s="68">
        <v>24</v>
      </c>
      <c r="V83" s="69">
        <v>0</v>
      </c>
      <c r="W83" s="51">
        <v>4.9000000000000004</v>
      </c>
      <c r="X83" s="51">
        <v>13.4</v>
      </c>
      <c r="Y83" s="66" t="str">
        <f t="shared" si="8"/>
        <v>NO</v>
      </c>
      <c r="Z83" s="297"/>
      <c r="AA83" s="60">
        <v>24</v>
      </c>
      <c r="AB83" s="15">
        <f t="shared" si="9"/>
        <v>0</v>
      </c>
      <c r="AC83" s="8">
        <v>15.4</v>
      </c>
      <c r="AD83" s="8">
        <v>240.6</v>
      </c>
      <c r="AE83" s="45" t="str">
        <f t="shared" si="10"/>
        <v>NO</v>
      </c>
      <c r="AF83" s="300"/>
      <c r="AG83" s="60">
        <v>24</v>
      </c>
      <c r="AH83" s="15">
        <f t="shared" si="11"/>
        <v>0</v>
      </c>
      <c r="AI83" s="8">
        <v>53.4</v>
      </c>
      <c r="AJ83" s="8">
        <v>323.5</v>
      </c>
      <c r="AK83" s="45" t="str">
        <f t="shared" si="12"/>
        <v>NO</v>
      </c>
    </row>
    <row r="84" spans="14:37" x14ac:dyDescent="0.25">
      <c r="N84" s="67">
        <f t="shared" si="13"/>
        <v>44731</v>
      </c>
      <c r="O84" s="63">
        <v>0.83819999999999995</v>
      </c>
      <c r="P84" s="64">
        <v>0.1323</v>
      </c>
      <c r="Q84" s="64"/>
      <c r="R84" s="64">
        <f t="shared" si="7"/>
        <v>2.9500000000000054E-2</v>
      </c>
      <c r="S84" s="65"/>
      <c r="T84" s="292"/>
      <c r="U84" s="68">
        <v>24</v>
      </c>
      <c r="V84" s="69">
        <v>0</v>
      </c>
      <c r="W84" s="51">
        <v>5.4</v>
      </c>
      <c r="X84" s="51">
        <v>13.7</v>
      </c>
      <c r="Y84" s="66" t="str">
        <f t="shared" si="8"/>
        <v>NO</v>
      </c>
      <c r="Z84" s="297"/>
      <c r="AA84" s="60">
        <v>24</v>
      </c>
      <c r="AB84" s="15">
        <f t="shared" si="9"/>
        <v>0</v>
      </c>
      <c r="AC84" s="8">
        <v>71.7</v>
      </c>
      <c r="AD84" s="8">
        <v>243.7</v>
      </c>
      <c r="AE84" s="45" t="str">
        <f t="shared" si="10"/>
        <v>NO</v>
      </c>
      <c r="AF84" s="300"/>
      <c r="AG84" s="60">
        <v>24</v>
      </c>
      <c r="AH84" s="15">
        <f t="shared" si="11"/>
        <v>0</v>
      </c>
      <c r="AI84" s="8">
        <v>52.4</v>
      </c>
      <c r="AJ84" s="8">
        <v>323.5</v>
      </c>
      <c r="AK84" s="45" t="str">
        <f t="shared" si="12"/>
        <v>NO</v>
      </c>
    </row>
    <row r="85" spans="14:37" x14ac:dyDescent="0.25">
      <c r="N85" s="67">
        <f t="shared" si="13"/>
        <v>44732</v>
      </c>
      <c r="O85" s="63">
        <v>0.86639999999999995</v>
      </c>
      <c r="P85" s="64">
        <v>0.10100000000000001</v>
      </c>
      <c r="Q85" s="64"/>
      <c r="R85" s="64">
        <f t="shared" si="7"/>
        <v>3.2600000000000046E-2</v>
      </c>
      <c r="S85" s="65"/>
      <c r="T85" s="292"/>
      <c r="U85" s="68">
        <v>24</v>
      </c>
      <c r="V85" s="69">
        <v>0</v>
      </c>
      <c r="W85" s="51">
        <v>5.6</v>
      </c>
      <c r="X85" s="51">
        <v>13</v>
      </c>
      <c r="Y85" s="66" t="str">
        <f t="shared" si="8"/>
        <v>NO</v>
      </c>
      <c r="Z85" s="297"/>
      <c r="AA85" s="60">
        <v>24</v>
      </c>
      <c r="AB85" s="15">
        <f t="shared" si="9"/>
        <v>0</v>
      </c>
      <c r="AC85" s="8">
        <v>52.5</v>
      </c>
      <c r="AD85" s="8">
        <v>236.3</v>
      </c>
      <c r="AE85" s="45" t="str">
        <f t="shared" si="10"/>
        <v>NO</v>
      </c>
      <c r="AF85" s="300"/>
      <c r="AG85" s="60">
        <v>24</v>
      </c>
      <c r="AH85" s="15">
        <f t="shared" si="11"/>
        <v>0</v>
      </c>
      <c r="AI85" s="8">
        <v>47.5</v>
      </c>
      <c r="AJ85" s="8">
        <v>322.8</v>
      </c>
      <c r="AK85" s="45" t="str">
        <f t="shared" si="12"/>
        <v>NO</v>
      </c>
    </row>
    <row r="86" spans="14:37" x14ac:dyDescent="0.25">
      <c r="N86" s="67">
        <f t="shared" si="13"/>
        <v>44733</v>
      </c>
      <c r="O86" s="63">
        <v>0.83799999999999997</v>
      </c>
      <c r="P86" s="64">
        <v>0.12590000000000001</v>
      </c>
      <c r="Q86" s="64"/>
      <c r="R86" s="64">
        <f t="shared" si="7"/>
        <v>3.6100000000000021E-2</v>
      </c>
      <c r="S86" s="65"/>
      <c r="T86" s="292"/>
      <c r="U86" s="68">
        <v>24</v>
      </c>
      <c r="V86" s="69">
        <v>0</v>
      </c>
      <c r="W86" s="51">
        <v>5</v>
      </c>
      <c r="X86" s="51">
        <v>13.6</v>
      </c>
      <c r="Y86" s="66" t="str">
        <f t="shared" si="8"/>
        <v>NO</v>
      </c>
      <c r="Z86" s="297"/>
      <c r="AA86" s="60">
        <v>24</v>
      </c>
      <c r="AB86" s="15">
        <f t="shared" si="9"/>
        <v>0</v>
      </c>
      <c r="AC86" s="8">
        <v>23.8</v>
      </c>
      <c r="AD86" s="8">
        <v>241.1</v>
      </c>
      <c r="AE86" s="45" t="str">
        <f t="shared" si="10"/>
        <v>NO</v>
      </c>
      <c r="AF86" s="300"/>
      <c r="AG86" s="60">
        <v>24</v>
      </c>
      <c r="AH86" s="15">
        <f t="shared" si="11"/>
        <v>0</v>
      </c>
      <c r="AI86" s="8">
        <v>54.4</v>
      </c>
      <c r="AJ86" s="8">
        <v>322.10000000000002</v>
      </c>
      <c r="AK86" s="45" t="str">
        <f t="shared" si="12"/>
        <v>NO</v>
      </c>
    </row>
    <row r="87" spans="14:37" x14ac:dyDescent="0.25">
      <c r="N87" s="67">
        <f t="shared" si="13"/>
        <v>44734</v>
      </c>
      <c r="O87" s="63">
        <v>0.83079999999999998</v>
      </c>
      <c r="P87" s="64">
        <v>0.13519999999999999</v>
      </c>
      <c r="Q87" s="64"/>
      <c r="R87" s="64">
        <f t="shared" si="7"/>
        <v>3.400000000000003E-2</v>
      </c>
      <c r="S87" s="65"/>
      <c r="T87" s="292"/>
      <c r="U87" s="68">
        <v>24</v>
      </c>
      <c r="V87" s="69">
        <v>0</v>
      </c>
      <c r="W87" s="51">
        <v>5.5</v>
      </c>
      <c r="X87" s="51">
        <v>13.8</v>
      </c>
      <c r="Y87" s="66" t="str">
        <f t="shared" si="8"/>
        <v>NO</v>
      </c>
      <c r="Z87" s="297"/>
      <c r="AA87" s="60">
        <v>24</v>
      </c>
      <c r="AB87" s="15">
        <f t="shared" si="9"/>
        <v>0</v>
      </c>
      <c r="AC87" s="8">
        <v>62.6</v>
      </c>
      <c r="AD87" s="8">
        <v>243.6</v>
      </c>
      <c r="AE87" s="45" t="str">
        <f t="shared" si="10"/>
        <v>NO</v>
      </c>
      <c r="AF87" s="300"/>
      <c r="AG87" s="60">
        <v>24</v>
      </c>
      <c r="AH87" s="15">
        <f t="shared" si="11"/>
        <v>0</v>
      </c>
      <c r="AI87" s="8">
        <v>55</v>
      </c>
      <c r="AJ87" s="8">
        <v>322.5</v>
      </c>
      <c r="AK87" s="45" t="str">
        <f t="shared" si="12"/>
        <v>NO</v>
      </c>
    </row>
    <row r="88" spans="14:37" x14ac:dyDescent="0.25">
      <c r="N88" s="67">
        <f t="shared" si="13"/>
        <v>44735</v>
      </c>
      <c r="O88" s="63">
        <v>0.83579999999999999</v>
      </c>
      <c r="P88" s="64">
        <v>0.1295</v>
      </c>
      <c r="Q88" s="64"/>
      <c r="R88" s="64">
        <f t="shared" si="7"/>
        <v>3.4700000000000009E-2</v>
      </c>
      <c r="S88" s="65"/>
      <c r="T88" s="292"/>
      <c r="U88" s="68">
        <v>24</v>
      </c>
      <c r="V88" s="69">
        <v>0</v>
      </c>
      <c r="W88" s="51">
        <v>5.4</v>
      </c>
      <c r="X88" s="51">
        <v>13.7</v>
      </c>
      <c r="Y88" s="66" t="str">
        <f t="shared" si="8"/>
        <v>NO</v>
      </c>
      <c r="Z88" s="297"/>
      <c r="AA88" s="60">
        <v>24</v>
      </c>
      <c r="AB88" s="15">
        <f t="shared" si="9"/>
        <v>0</v>
      </c>
      <c r="AC88" s="8">
        <v>44.3</v>
      </c>
      <c r="AD88" s="8">
        <v>242.2</v>
      </c>
      <c r="AE88" s="45" t="str">
        <f t="shared" si="10"/>
        <v>NO</v>
      </c>
      <c r="AF88" s="300"/>
      <c r="AG88" s="60">
        <v>24</v>
      </c>
      <c r="AH88" s="15">
        <f t="shared" si="11"/>
        <v>0</v>
      </c>
      <c r="AI88" s="8">
        <v>59.2</v>
      </c>
      <c r="AJ88" s="8">
        <v>322.39999999999998</v>
      </c>
      <c r="AK88" s="45" t="str">
        <f t="shared" si="12"/>
        <v>NO</v>
      </c>
    </row>
    <row r="89" spans="14:37" x14ac:dyDescent="0.25">
      <c r="N89" s="67">
        <f t="shared" si="13"/>
        <v>44736</v>
      </c>
      <c r="O89" s="63">
        <v>0.67469999999999997</v>
      </c>
      <c r="P89" s="64">
        <v>0.2757</v>
      </c>
      <c r="Q89" s="64"/>
      <c r="R89" s="64">
        <f t="shared" si="7"/>
        <v>4.9600000000000033E-2</v>
      </c>
      <c r="S89" s="65"/>
      <c r="T89" s="292"/>
      <c r="U89" s="68">
        <v>24</v>
      </c>
      <c r="V89" s="69">
        <v>6</v>
      </c>
      <c r="W89" s="51">
        <v>5.3</v>
      </c>
      <c r="X89" s="51">
        <v>16.8</v>
      </c>
      <c r="Y89" s="66" t="str">
        <f t="shared" si="8"/>
        <v>NO</v>
      </c>
      <c r="Z89" s="297"/>
      <c r="AA89" s="60">
        <v>24</v>
      </c>
      <c r="AB89" s="15">
        <f t="shared" si="9"/>
        <v>6</v>
      </c>
      <c r="AC89" s="8">
        <v>42.5</v>
      </c>
      <c r="AD89" s="8">
        <v>271.7</v>
      </c>
      <c r="AE89" s="45" t="str">
        <f t="shared" si="10"/>
        <v>NO</v>
      </c>
      <c r="AF89" s="300"/>
      <c r="AG89" s="60">
        <v>24</v>
      </c>
      <c r="AH89" s="15">
        <f t="shared" si="11"/>
        <v>6</v>
      </c>
      <c r="AI89" s="8">
        <v>65</v>
      </c>
      <c r="AJ89" s="8">
        <v>319.10000000000002</v>
      </c>
      <c r="AK89" s="45" t="str">
        <f t="shared" si="12"/>
        <v>NO</v>
      </c>
    </row>
    <row r="90" spans="14:37" x14ac:dyDescent="0.25">
      <c r="N90" s="67">
        <f t="shared" si="13"/>
        <v>44737</v>
      </c>
      <c r="O90" s="63">
        <v>0.84619999999999995</v>
      </c>
      <c r="P90" s="64">
        <v>0.1227</v>
      </c>
      <c r="Q90" s="64"/>
      <c r="R90" s="64">
        <f t="shared" si="7"/>
        <v>3.1100000000000044E-2</v>
      </c>
      <c r="S90" s="65"/>
      <c r="T90" s="292"/>
      <c r="U90" s="68">
        <v>24</v>
      </c>
      <c r="V90" s="69">
        <v>0</v>
      </c>
      <c r="W90" s="51">
        <v>5.5</v>
      </c>
      <c r="X90" s="51">
        <v>13.5</v>
      </c>
      <c r="Y90" s="66" t="str">
        <f t="shared" si="8"/>
        <v>NO</v>
      </c>
      <c r="Z90" s="297"/>
      <c r="AA90" s="60">
        <v>24</v>
      </c>
      <c r="AB90" s="15">
        <f t="shared" si="9"/>
        <v>0</v>
      </c>
      <c r="AC90" s="8">
        <v>86.9</v>
      </c>
      <c r="AD90" s="8">
        <v>241.3</v>
      </c>
      <c r="AE90" s="45" t="str">
        <f t="shared" si="10"/>
        <v>NO</v>
      </c>
      <c r="AF90" s="300"/>
      <c r="AG90" s="60">
        <v>24</v>
      </c>
      <c r="AH90" s="15">
        <f t="shared" si="11"/>
        <v>0</v>
      </c>
      <c r="AI90" s="8">
        <v>60.4</v>
      </c>
      <c r="AJ90" s="8">
        <v>323.10000000000002</v>
      </c>
      <c r="AK90" s="45" t="str">
        <f t="shared" si="12"/>
        <v>NO</v>
      </c>
    </row>
    <row r="91" spans="14:37" x14ac:dyDescent="0.25">
      <c r="N91" s="67">
        <f t="shared" si="13"/>
        <v>44738</v>
      </c>
      <c r="O91" s="63">
        <v>0.8831</v>
      </c>
      <c r="P91" s="64">
        <v>8.3199999999999996E-2</v>
      </c>
      <c r="Q91" s="64"/>
      <c r="R91" s="64">
        <f t="shared" si="7"/>
        <v>3.3700000000000008E-2</v>
      </c>
      <c r="S91" s="65"/>
      <c r="T91" s="292"/>
      <c r="U91" s="68">
        <v>24</v>
      </c>
      <c r="V91" s="69">
        <v>0</v>
      </c>
      <c r="W91" s="51">
        <v>6.5</v>
      </c>
      <c r="X91" s="51">
        <v>12.6</v>
      </c>
      <c r="Y91" s="66" t="str">
        <f t="shared" si="8"/>
        <v>NO</v>
      </c>
      <c r="Z91" s="297"/>
      <c r="AA91" s="60">
        <v>24</v>
      </c>
      <c r="AB91" s="15">
        <f t="shared" si="9"/>
        <v>0</v>
      </c>
      <c r="AC91" s="8">
        <v>45.8</v>
      </c>
      <c r="AD91" s="8">
        <v>232.2</v>
      </c>
      <c r="AE91" s="45" t="str">
        <f t="shared" si="10"/>
        <v>NO</v>
      </c>
      <c r="AF91" s="300"/>
      <c r="AG91" s="60">
        <v>24</v>
      </c>
      <c r="AH91" s="15">
        <f t="shared" si="11"/>
        <v>0</v>
      </c>
      <c r="AI91" s="8">
        <v>42.2</v>
      </c>
      <c r="AJ91" s="8">
        <v>322.60000000000002</v>
      </c>
      <c r="AK91" s="45" t="str">
        <f t="shared" si="12"/>
        <v>NO</v>
      </c>
    </row>
    <row r="92" spans="14:37" x14ac:dyDescent="0.25">
      <c r="N92" s="67">
        <f t="shared" si="13"/>
        <v>44739</v>
      </c>
      <c r="O92" s="63">
        <v>0.54010000000000002</v>
      </c>
      <c r="P92" s="64">
        <v>0.3705</v>
      </c>
      <c r="Q92" s="64"/>
      <c r="R92" s="64">
        <f t="shared" si="7"/>
        <v>8.9399999999999979E-2</v>
      </c>
      <c r="S92" s="65"/>
      <c r="T92" s="292"/>
      <c r="U92" s="68">
        <v>24</v>
      </c>
      <c r="V92" s="69">
        <v>9</v>
      </c>
      <c r="W92" s="51">
        <v>7.9</v>
      </c>
      <c r="X92" s="51">
        <v>18.7</v>
      </c>
      <c r="Y92" s="66" t="str">
        <f t="shared" si="8"/>
        <v>NO</v>
      </c>
      <c r="Z92" s="297"/>
      <c r="AA92" s="60">
        <v>24</v>
      </c>
      <c r="AB92" s="15">
        <f t="shared" si="9"/>
        <v>9</v>
      </c>
      <c r="AC92" s="8">
        <v>76</v>
      </c>
      <c r="AD92" s="8">
        <v>285.3</v>
      </c>
      <c r="AE92" s="45" t="str">
        <f t="shared" si="10"/>
        <v>NO</v>
      </c>
      <c r="AF92" s="300"/>
      <c r="AG92" s="60">
        <v>24</v>
      </c>
      <c r="AH92" s="15">
        <f t="shared" si="11"/>
        <v>9</v>
      </c>
      <c r="AI92" s="8">
        <v>53.8</v>
      </c>
      <c r="AJ92" s="8">
        <v>310.3</v>
      </c>
      <c r="AK92" s="45" t="str">
        <f t="shared" si="12"/>
        <v>NO</v>
      </c>
    </row>
    <row r="93" spans="14:37" x14ac:dyDescent="0.25">
      <c r="N93" s="67">
        <f t="shared" si="13"/>
        <v>44740</v>
      </c>
      <c r="O93" s="63">
        <v>0.115</v>
      </c>
      <c r="P93" s="64">
        <v>0.79810000000000003</v>
      </c>
      <c r="Q93" s="64"/>
      <c r="R93" s="64">
        <f t="shared" si="7"/>
        <v>8.6899999999999977E-2</v>
      </c>
      <c r="S93" s="65"/>
      <c r="T93" s="292"/>
      <c r="U93" s="68">
        <v>24</v>
      </c>
      <c r="V93" s="69">
        <v>21</v>
      </c>
      <c r="W93" s="51">
        <v>7.3</v>
      </c>
      <c r="X93" s="51">
        <v>28.1</v>
      </c>
      <c r="Y93" s="66" t="str">
        <f t="shared" si="8"/>
        <v>NO</v>
      </c>
      <c r="Z93" s="297"/>
      <c r="AA93" s="60">
        <v>24</v>
      </c>
      <c r="AB93" s="15">
        <f t="shared" si="9"/>
        <v>21</v>
      </c>
      <c r="AC93" s="8">
        <v>48.4</v>
      </c>
      <c r="AD93" s="8">
        <v>379.8</v>
      </c>
      <c r="AE93" s="45" t="str">
        <f t="shared" si="10"/>
        <v>NO</v>
      </c>
      <c r="AF93" s="300"/>
      <c r="AG93" s="60">
        <v>24</v>
      </c>
      <c r="AH93" s="15">
        <f t="shared" si="11"/>
        <v>21</v>
      </c>
      <c r="AI93" s="8">
        <v>53.9</v>
      </c>
      <c r="AJ93" s="8">
        <v>310.89999999999998</v>
      </c>
      <c r="AK93" s="45" t="str">
        <f t="shared" si="12"/>
        <v>NO</v>
      </c>
    </row>
    <row r="94" spans="14:37" x14ac:dyDescent="0.25">
      <c r="N94" s="67">
        <f>N93+1</f>
        <v>44741</v>
      </c>
      <c r="O94" s="191">
        <v>4.1000000000000002E-2</v>
      </c>
      <c r="P94" s="192">
        <v>0.83989999999999998</v>
      </c>
      <c r="Q94" s="192"/>
      <c r="R94" s="64">
        <f t="shared" si="7"/>
        <v>0.11909999999999998</v>
      </c>
      <c r="S94" s="193"/>
      <c r="T94" s="293"/>
      <c r="U94" s="68">
        <v>24</v>
      </c>
      <c r="V94" s="202">
        <v>24</v>
      </c>
      <c r="W94" s="194"/>
      <c r="X94" s="194">
        <v>28.8</v>
      </c>
      <c r="Y94" s="66" t="str">
        <f t="shared" si="8"/>
        <v>NO</v>
      </c>
      <c r="Z94" s="297"/>
      <c r="AA94" s="60">
        <v>24</v>
      </c>
      <c r="AB94" s="15">
        <f t="shared" si="9"/>
        <v>24</v>
      </c>
      <c r="AC94" s="195"/>
      <c r="AD94" s="195">
        <v>383.2</v>
      </c>
      <c r="AE94" s="45" t="str">
        <f t="shared" si="10"/>
        <v>NO</v>
      </c>
      <c r="AF94" s="300"/>
      <c r="AG94" s="60">
        <v>24</v>
      </c>
      <c r="AH94" s="15">
        <f t="shared" si="11"/>
        <v>24</v>
      </c>
      <c r="AI94" s="195"/>
      <c r="AJ94" s="195">
        <v>303.8</v>
      </c>
      <c r="AK94" s="45" t="str">
        <f t="shared" si="12"/>
        <v>NO</v>
      </c>
    </row>
    <row r="95" spans="14:37" ht="13.8" thickBot="1" x14ac:dyDescent="0.3">
      <c r="N95" s="67">
        <f>N94+1</f>
        <v>44742</v>
      </c>
      <c r="O95" s="70">
        <v>7.9899999999999999E-2</v>
      </c>
      <c r="P95" s="71">
        <v>0.77500000000000002</v>
      </c>
      <c r="Q95" s="71"/>
      <c r="R95" s="64">
        <f t="shared" si="7"/>
        <v>0.14510000000000001</v>
      </c>
      <c r="S95" s="72"/>
      <c r="T95" s="293"/>
      <c r="U95" s="68">
        <v>24</v>
      </c>
      <c r="V95" s="203">
        <v>24</v>
      </c>
      <c r="W95" s="52"/>
      <c r="X95" s="52">
        <v>27.3</v>
      </c>
      <c r="Y95" s="66" t="str">
        <f t="shared" si="8"/>
        <v>NO</v>
      </c>
      <c r="Z95" s="297"/>
      <c r="AA95" s="60">
        <v>24</v>
      </c>
      <c r="AB95" s="15">
        <f t="shared" si="9"/>
        <v>24</v>
      </c>
      <c r="AC95" s="46"/>
      <c r="AD95" s="46">
        <v>364.2</v>
      </c>
      <c r="AE95" s="45" t="str">
        <f t="shared" si="10"/>
        <v>NO</v>
      </c>
      <c r="AF95" s="300"/>
      <c r="AG95" s="60">
        <v>24</v>
      </c>
      <c r="AH95" s="15">
        <f t="shared" si="11"/>
        <v>24</v>
      </c>
      <c r="AI95" s="46"/>
      <c r="AJ95" s="46">
        <v>298.10000000000002</v>
      </c>
      <c r="AK95" s="45" t="str">
        <f t="shared" si="12"/>
        <v>NO</v>
      </c>
    </row>
    <row r="96" spans="14:37" hidden="1" x14ac:dyDescent="0.25">
      <c r="N96" s="83">
        <f>[1]DAILY!$B384</f>
        <v>0</v>
      </c>
      <c r="O96" s="84">
        <f>[1]DAILY!$Q384</f>
        <v>0</v>
      </c>
      <c r="P96" s="85">
        <f>[1]DAILY!$R384</f>
        <v>0</v>
      </c>
      <c r="Q96" s="85"/>
      <c r="R96" s="85">
        <f>[1]DAILY!$S384</f>
        <v>0</v>
      </c>
      <c r="S96" s="86"/>
      <c r="T96" s="294"/>
      <c r="U96" s="87">
        <f>[1]DAILY!$D384</f>
        <v>0</v>
      </c>
      <c r="V96" s="88">
        <f>[1]DAILY!$E384</f>
        <v>0</v>
      </c>
      <c r="W96" s="89">
        <f>[1]DAILY!$F384</f>
        <v>0</v>
      </c>
      <c r="X96" s="89">
        <f>[1]DAILY!$G384</f>
        <v>0</v>
      </c>
      <c r="Y96" s="90" t="str">
        <f t="shared" ref="Y96" si="14">IF(W96&gt;X96,"YES","NO")</f>
        <v>NO</v>
      </c>
      <c r="Z96" s="298"/>
      <c r="AA96" s="87">
        <f>[1]DAILY!$I384</f>
        <v>0</v>
      </c>
      <c r="AB96" s="88">
        <f>[1]DAILY!$E384</f>
        <v>0</v>
      </c>
      <c r="AC96" s="89">
        <f>[1]DAILY!$J384</f>
        <v>0</v>
      </c>
      <c r="AD96" s="89">
        <f>[1]DAILY!$K384</f>
        <v>0</v>
      </c>
      <c r="AE96" s="90" t="str">
        <f t="shared" ref="AE96" si="15">IF(AC96&gt;AD96,"YES","NO")</f>
        <v>NO</v>
      </c>
      <c r="AF96" s="298"/>
      <c r="AG96" s="87">
        <f>[2]DAILY!$M384</f>
        <v>24</v>
      </c>
      <c r="AH96" s="88">
        <f>[2]DAILY!$E384</f>
        <v>0</v>
      </c>
      <c r="AI96" s="89">
        <f>[2]DAILY!$N384</f>
        <v>99.554018841623147</v>
      </c>
      <c r="AJ96" s="89">
        <f>[2]DAILY!$O384</f>
        <v>278.32653446245644</v>
      </c>
      <c r="AK96" s="90" t="str">
        <f t="shared" ref="AK96" si="16">IF(AI96&gt;AJ96,"YES","NO")</f>
        <v>NO</v>
      </c>
    </row>
    <row r="97" spans="14:37" ht="13.8" hidden="1" thickBot="1" x14ac:dyDescent="0.3">
      <c r="N97" s="91">
        <f>[1]DAILY!$B385</f>
        <v>0</v>
      </c>
      <c r="O97" s="92">
        <f>[1]DAILY!$Q385</f>
        <v>0</v>
      </c>
      <c r="P97" s="93">
        <f>[1]DAILY!$R385</f>
        <v>0</v>
      </c>
      <c r="Q97" s="94"/>
      <c r="R97" s="93">
        <f>[1]DAILY!$S385</f>
        <v>0</v>
      </c>
      <c r="S97" s="95"/>
      <c r="T97" s="295"/>
      <c r="U97" s="96">
        <f>[1]DAILY!$D385</f>
        <v>0</v>
      </c>
      <c r="V97" s="97">
        <f>[1]DAILY!$E385</f>
        <v>0</v>
      </c>
      <c r="W97" s="98">
        <f>[1]DAILY!$F385</f>
        <v>0</v>
      </c>
      <c r="X97" s="98">
        <f>[1]DAILY!$G385</f>
        <v>0</v>
      </c>
      <c r="Y97" s="99" t="str">
        <f t="shared" ref="Y97" si="17">IF(W97&gt;X97,"YES","NO")</f>
        <v>NO</v>
      </c>
      <c r="Z97" s="299"/>
      <c r="AA97" s="96">
        <f>[1]DAILY!$I385</f>
        <v>0</v>
      </c>
      <c r="AB97" s="97">
        <f>[1]DAILY!$E385</f>
        <v>0</v>
      </c>
      <c r="AC97" s="98">
        <f>[1]DAILY!$J385</f>
        <v>0</v>
      </c>
      <c r="AD97" s="98">
        <f>[1]DAILY!$K385</f>
        <v>0</v>
      </c>
      <c r="AE97" s="99" t="str">
        <f t="shared" ref="AE97" si="18">IF(AC97&gt;AD97,"YES","NO")</f>
        <v>NO</v>
      </c>
      <c r="AF97" s="301"/>
      <c r="AG97" s="100">
        <f>[2]DAILY!$M385</f>
        <v>24</v>
      </c>
      <c r="AH97" s="101">
        <f>[2]DAILY!$E385</f>
        <v>0</v>
      </c>
      <c r="AI97" s="102">
        <f>[2]DAILY!$N385</f>
        <v>99.73160335597305</v>
      </c>
      <c r="AJ97" s="102">
        <f>[2]DAILY!$O385</f>
        <v>281.21775999065494</v>
      </c>
      <c r="AK97" s="99" t="str">
        <f t="shared" ref="AK97" si="19">IF(AI97&gt;AJ97,"YES","NO")</f>
        <v>NO</v>
      </c>
    </row>
  </sheetData>
  <mergeCells count="13">
    <mergeCell ref="B5:B7"/>
    <mergeCell ref="B8:C8"/>
    <mergeCell ref="B9:C9"/>
    <mergeCell ref="D2:L2"/>
    <mergeCell ref="O2:AK2"/>
    <mergeCell ref="D3:F3"/>
    <mergeCell ref="G3:I3"/>
    <mergeCell ref="J3:L3"/>
    <mergeCell ref="N3:N4"/>
    <mergeCell ref="O3:S3"/>
    <mergeCell ref="U3:Y3"/>
    <mergeCell ref="AA3:AE3"/>
    <mergeCell ref="AG3:AK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D7D-AF64-4541-8CB5-07B217C1FFB3}">
  <sheetPr>
    <tabColor rgb="FF00B050"/>
  </sheetPr>
  <dimension ref="B1:Y97"/>
  <sheetViews>
    <sheetView showGridLines="0" zoomScaleNormal="100" workbookViewId="0">
      <selection activeCell="J5" sqref="J5:J9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14" customWidth="1"/>
    <col min="15" max="19" width="13.6640625" customWidth="1"/>
    <col min="20" max="20" width="12.5546875" style="19" bestFit="1" customWidth="1"/>
    <col min="21" max="21" width="15.5546875" style="19" bestFit="1" customWidth="1"/>
    <col min="22" max="23" width="13.6640625" customWidth="1"/>
    <col min="24" max="24" width="13.6640625" style="19" customWidth="1"/>
    <col min="25" max="25" width="2.6640625" customWidth="1"/>
  </cols>
  <sheetData>
    <row r="1" spans="2:24" ht="13.8" thickBot="1" x14ac:dyDescent="0.3"/>
    <row r="2" spans="2:24" x14ac:dyDescent="0.25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61"/>
      <c r="O2" s="265" t="s">
        <v>22</v>
      </c>
      <c r="P2" s="266"/>
      <c r="Q2" s="266"/>
      <c r="R2" s="266"/>
      <c r="S2" s="266"/>
      <c r="T2" s="266"/>
      <c r="U2" s="266"/>
      <c r="V2" s="266"/>
      <c r="W2" s="266"/>
      <c r="X2" s="267"/>
    </row>
    <row r="3" spans="2:24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68" t="s">
        <v>23</v>
      </c>
      <c r="O3" s="255" t="s">
        <v>24</v>
      </c>
      <c r="P3" s="256"/>
      <c r="Q3" s="256"/>
      <c r="R3" s="256"/>
      <c r="S3" s="257"/>
      <c r="T3" s="258" t="s">
        <v>25</v>
      </c>
      <c r="U3" s="259"/>
      <c r="V3" s="259"/>
      <c r="W3" s="259"/>
      <c r="X3" s="260"/>
    </row>
    <row r="4" spans="2:24" ht="16.2" thickBot="1" x14ac:dyDescent="0.4">
      <c r="B4" s="12"/>
      <c r="C4" s="13"/>
      <c r="D4" s="5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30</v>
      </c>
      <c r="J4" s="30" t="s">
        <v>28</v>
      </c>
      <c r="K4" s="5" t="s">
        <v>29</v>
      </c>
      <c r="L4" s="6" t="s">
        <v>30</v>
      </c>
      <c r="N4" s="269"/>
      <c r="O4" s="110" t="s">
        <v>31</v>
      </c>
      <c r="P4" s="49" t="s">
        <v>32</v>
      </c>
      <c r="Q4" s="49" t="s">
        <v>33</v>
      </c>
      <c r="R4" s="49" t="s">
        <v>34</v>
      </c>
      <c r="S4" s="111" t="s">
        <v>35</v>
      </c>
      <c r="T4" s="112" t="s">
        <v>36</v>
      </c>
      <c r="U4" s="151" t="s">
        <v>37</v>
      </c>
      <c r="V4" s="49" t="s">
        <v>38</v>
      </c>
      <c r="W4" s="49" t="s">
        <v>39</v>
      </c>
      <c r="X4" s="109" t="s">
        <v>40</v>
      </c>
    </row>
    <row r="5" spans="2:24" ht="12.75" customHeight="1" thickTop="1" x14ac:dyDescent="0.25">
      <c r="B5" s="237" t="s">
        <v>41</v>
      </c>
      <c r="C5" s="10" t="s">
        <v>42</v>
      </c>
      <c r="D5" s="8">
        <f>MIN(V5:V35)</f>
        <v>0.4</v>
      </c>
      <c r="E5" s="261" t="s">
        <v>47</v>
      </c>
      <c r="F5" s="261"/>
      <c r="G5" s="8">
        <f>MIN(V36:V63)</f>
        <v>0.3</v>
      </c>
      <c r="H5" s="261" t="s">
        <v>47</v>
      </c>
      <c r="I5" s="261"/>
      <c r="J5" s="8">
        <f>MIN(V64:V95)</f>
        <v>0.4</v>
      </c>
      <c r="K5" s="261" t="s">
        <v>47</v>
      </c>
      <c r="L5" s="262"/>
      <c r="N5" s="62">
        <f>'A50 Service Boilers'!N5</f>
        <v>44652</v>
      </c>
      <c r="O5" s="63">
        <v>0.86629999999999996</v>
      </c>
      <c r="P5" s="64">
        <v>0.12139999999999999</v>
      </c>
      <c r="Q5" s="16"/>
      <c r="R5" s="16">
        <v>1.24E-2</v>
      </c>
      <c r="S5" s="64">
        <v>0</v>
      </c>
      <c r="T5" s="60">
        <v>24</v>
      </c>
      <c r="U5" s="15">
        <v>0</v>
      </c>
      <c r="V5" s="8">
        <v>1</v>
      </c>
      <c r="W5" s="8">
        <v>13.6</v>
      </c>
      <c r="X5" s="45" t="str">
        <f>IF(V5&gt;W5,"YES","NO")</f>
        <v>NO</v>
      </c>
    </row>
    <row r="6" spans="2:24" x14ac:dyDescent="0.25">
      <c r="B6" s="238"/>
      <c r="C6" s="7" t="s">
        <v>43</v>
      </c>
      <c r="D6" s="8">
        <f>MAX(V5:V35)</f>
        <v>6.5</v>
      </c>
      <c r="E6" s="261"/>
      <c r="F6" s="261"/>
      <c r="G6" s="8">
        <f>MAX(V36:V63)</f>
        <v>1.9</v>
      </c>
      <c r="H6" s="261"/>
      <c r="I6" s="261"/>
      <c r="J6" s="8">
        <f>MAX(V64:V95)</f>
        <v>1.4</v>
      </c>
      <c r="K6" s="261"/>
      <c r="L6" s="262"/>
      <c r="N6" s="62">
        <f>N5+1</f>
        <v>44653</v>
      </c>
      <c r="O6" s="63">
        <v>0.81210000000000004</v>
      </c>
      <c r="P6" s="64">
        <v>0.1744</v>
      </c>
      <c r="Q6" s="16"/>
      <c r="R6" s="16">
        <v>1.35E-2</v>
      </c>
      <c r="S6" s="64">
        <v>0</v>
      </c>
      <c r="T6" s="60">
        <v>24</v>
      </c>
      <c r="U6" s="15">
        <v>0</v>
      </c>
      <c r="V6" s="8">
        <v>2.2000000000000002</v>
      </c>
      <c r="W6" s="8">
        <v>14.9</v>
      </c>
      <c r="X6" s="45" t="str">
        <f t="shared" ref="X6:X69" si="0">IF(V6&gt;W6,"YES","NO")</f>
        <v>NO</v>
      </c>
    </row>
    <row r="7" spans="2:24" x14ac:dyDescent="0.25">
      <c r="B7" s="238"/>
      <c r="C7" s="7" t="s">
        <v>44</v>
      </c>
      <c r="D7" s="4">
        <f>COUNTIF(X5:X35,"YES")</f>
        <v>0</v>
      </c>
      <c r="E7" s="261"/>
      <c r="F7" s="261"/>
      <c r="G7" s="4">
        <f>COUNTIF(X36:X63,"YES")</f>
        <v>0</v>
      </c>
      <c r="H7" s="261"/>
      <c r="I7" s="261"/>
      <c r="J7" s="4">
        <f>COUNTIF(X64:X95,"YES")</f>
        <v>0</v>
      </c>
      <c r="K7" s="261"/>
      <c r="L7" s="262"/>
      <c r="N7" s="62">
        <f t="shared" ref="N7:N70" si="1">N6+1</f>
        <v>44654</v>
      </c>
      <c r="O7" s="63">
        <v>0.77759999999999996</v>
      </c>
      <c r="P7" s="64">
        <v>0.21079999999999999</v>
      </c>
      <c r="Q7" s="16"/>
      <c r="R7" s="16">
        <v>1.1599999999999999E-2</v>
      </c>
      <c r="S7" s="64">
        <v>0</v>
      </c>
      <c r="T7" s="60">
        <v>24</v>
      </c>
      <c r="U7" s="15">
        <v>0</v>
      </c>
      <c r="V7" s="8">
        <v>1.1000000000000001</v>
      </c>
      <c r="W7" s="8">
        <v>15.6</v>
      </c>
      <c r="X7" s="45" t="str">
        <f t="shared" si="0"/>
        <v>NO</v>
      </c>
    </row>
    <row r="8" spans="2:24" x14ac:dyDescent="0.25">
      <c r="B8" s="239" t="s">
        <v>45</v>
      </c>
      <c r="C8" s="240"/>
      <c r="D8" s="220">
        <v>1.2</v>
      </c>
      <c r="E8" s="261"/>
      <c r="F8" s="261"/>
      <c r="G8" s="220">
        <v>0.6</v>
      </c>
      <c r="H8" s="261"/>
      <c r="I8" s="261"/>
      <c r="J8" s="220">
        <v>0.6</v>
      </c>
      <c r="K8" s="261"/>
      <c r="L8" s="262"/>
      <c r="N8" s="62">
        <f t="shared" si="1"/>
        <v>44655</v>
      </c>
      <c r="O8" s="63">
        <v>0.70709999999999995</v>
      </c>
      <c r="P8" s="64">
        <v>0.14249999999999999</v>
      </c>
      <c r="Q8" s="16"/>
      <c r="R8" s="16">
        <v>0.15040000000000001</v>
      </c>
      <c r="S8" s="64">
        <v>0</v>
      </c>
      <c r="T8" s="60">
        <v>24</v>
      </c>
      <c r="U8" s="15">
        <v>0</v>
      </c>
      <c r="V8" s="8">
        <v>3.6</v>
      </c>
      <c r="W8" s="8">
        <v>13.5</v>
      </c>
      <c r="X8" s="45" t="str">
        <f t="shared" si="0"/>
        <v>NO</v>
      </c>
    </row>
    <row r="9" spans="2:24" ht="13.8" thickBot="1" x14ac:dyDescent="0.3">
      <c r="B9" s="241" t="s">
        <v>46</v>
      </c>
      <c r="C9" s="242"/>
      <c r="D9" s="221">
        <v>12.5</v>
      </c>
      <c r="E9" s="263"/>
      <c r="F9" s="263"/>
      <c r="G9" s="221">
        <v>12.3</v>
      </c>
      <c r="H9" s="263"/>
      <c r="I9" s="263"/>
      <c r="J9" s="221">
        <v>12.5</v>
      </c>
      <c r="K9" s="263"/>
      <c r="L9" s="264"/>
      <c r="N9" s="62">
        <f t="shared" si="1"/>
        <v>44656</v>
      </c>
      <c r="O9" s="63">
        <v>0.67830000000000001</v>
      </c>
      <c r="P9" s="64">
        <v>9.3700000000000006E-2</v>
      </c>
      <c r="Q9" s="16"/>
      <c r="R9" s="16">
        <v>0.2281</v>
      </c>
      <c r="S9" s="64">
        <v>0</v>
      </c>
      <c r="T9" s="60">
        <v>24</v>
      </c>
      <c r="U9" s="15">
        <v>0</v>
      </c>
      <c r="V9" s="8">
        <v>1.5</v>
      </c>
      <c r="W9" s="8">
        <v>12.2</v>
      </c>
      <c r="X9" s="45" t="str">
        <f t="shared" si="0"/>
        <v>NO</v>
      </c>
    </row>
    <row r="10" spans="2:24" ht="13.8" thickTop="1" x14ac:dyDescent="0.25">
      <c r="N10" s="62">
        <f t="shared" si="1"/>
        <v>44657</v>
      </c>
      <c r="O10" s="63">
        <v>0.70799999999999996</v>
      </c>
      <c r="P10" s="64">
        <v>0</v>
      </c>
      <c r="Q10" s="16"/>
      <c r="R10" s="16">
        <v>0.29199999999999998</v>
      </c>
      <c r="S10" s="64">
        <v>0</v>
      </c>
      <c r="T10" s="60">
        <v>24</v>
      </c>
      <c r="U10" s="15">
        <v>0</v>
      </c>
      <c r="V10" s="8">
        <v>6.5</v>
      </c>
      <c r="W10" s="8">
        <v>9.4</v>
      </c>
      <c r="X10" s="45" t="str">
        <f t="shared" si="0"/>
        <v>NO</v>
      </c>
    </row>
    <row r="11" spans="2:24" x14ac:dyDescent="0.25">
      <c r="N11" s="62">
        <f t="shared" si="1"/>
        <v>44658</v>
      </c>
      <c r="O11" s="63">
        <v>0.81189999999999996</v>
      </c>
      <c r="P11" s="64">
        <v>0</v>
      </c>
      <c r="Q11" s="16"/>
      <c r="R11" s="16">
        <v>0.18809999999999999</v>
      </c>
      <c r="S11" s="64">
        <v>0</v>
      </c>
      <c r="T11" s="60">
        <v>24</v>
      </c>
      <c r="U11" s="15">
        <v>0</v>
      </c>
      <c r="V11" s="8">
        <v>1.8</v>
      </c>
      <c r="W11" s="8">
        <v>10</v>
      </c>
      <c r="X11" s="45" t="str">
        <f t="shared" si="0"/>
        <v>NO</v>
      </c>
    </row>
    <row r="12" spans="2:24" x14ac:dyDescent="0.25">
      <c r="N12" s="62">
        <f t="shared" si="1"/>
        <v>44659</v>
      </c>
      <c r="O12" s="63">
        <v>0.83850000000000002</v>
      </c>
      <c r="P12" s="64">
        <v>0.1419</v>
      </c>
      <c r="Q12" s="16"/>
      <c r="R12" s="16">
        <v>1.9599999999999999E-2</v>
      </c>
      <c r="S12" s="64">
        <v>0</v>
      </c>
      <c r="T12" s="60">
        <v>24</v>
      </c>
      <c r="U12" s="15">
        <v>0</v>
      </c>
      <c r="V12" s="8">
        <v>1.7</v>
      </c>
      <c r="W12" s="8">
        <v>14.1</v>
      </c>
      <c r="X12" s="45" t="str">
        <f t="shared" si="0"/>
        <v>NO</v>
      </c>
    </row>
    <row r="13" spans="2:24" x14ac:dyDescent="0.25">
      <c r="N13" s="62">
        <f t="shared" si="1"/>
        <v>44660</v>
      </c>
      <c r="O13" s="63">
        <v>0.83260000000000001</v>
      </c>
      <c r="P13" s="64">
        <v>0.15490000000000001</v>
      </c>
      <c r="Q13" s="16"/>
      <c r="R13" s="16">
        <v>1.2500000000000001E-2</v>
      </c>
      <c r="S13" s="64">
        <v>0</v>
      </c>
      <c r="T13" s="60">
        <v>24</v>
      </c>
      <c r="U13" s="15">
        <v>0</v>
      </c>
      <c r="V13" s="8">
        <v>1.5</v>
      </c>
      <c r="W13" s="8">
        <v>14.4</v>
      </c>
      <c r="X13" s="45" t="str">
        <f t="shared" si="0"/>
        <v>NO</v>
      </c>
    </row>
    <row r="14" spans="2:24" x14ac:dyDescent="0.25">
      <c r="N14" s="62">
        <f t="shared" si="1"/>
        <v>44661</v>
      </c>
      <c r="O14" s="63">
        <v>0.85750000000000004</v>
      </c>
      <c r="P14" s="64">
        <v>0.13089999999999999</v>
      </c>
      <c r="Q14" s="16"/>
      <c r="R14" s="16">
        <v>1.15E-2</v>
      </c>
      <c r="S14" s="64">
        <v>0</v>
      </c>
      <c r="T14" s="60">
        <v>24</v>
      </c>
      <c r="U14" s="15">
        <v>0</v>
      </c>
      <c r="V14" s="8">
        <v>1</v>
      </c>
      <c r="W14" s="8">
        <v>13.8</v>
      </c>
      <c r="X14" s="45" t="str">
        <f t="shared" si="0"/>
        <v>NO</v>
      </c>
    </row>
    <row r="15" spans="2:24" x14ac:dyDescent="0.25">
      <c r="N15" s="62">
        <f t="shared" si="1"/>
        <v>44662</v>
      </c>
      <c r="O15" s="63">
        <v>0.8639</v>
      </c>
      <c r="P15" s="64">
        <v>0.125</v>
      </c>
      <c r="Q15" s="16"/>
      <c r="R15" s="16">
        <v>1.12E-2</v>
      </c>
      <c r="S15" s="64">
        <v>0</v>
      </c>
      <c r="T15" s="60">
        <v>24</v>
      </c>
      <c r="U15" s="15">
        <v>0</v>
      </c>
      <c r="V15" s="8">
        <v>0.8</v>
      </c>
      <c r="W15" s="8">
        <v>13.7</v>
      </c>
      <c r="X15" s="45" t="str">
        <f t="shared" si="0"/>
        <v>NO</v>
      </c>
    </row>
    <row r="16" spans="2:24" x14ac:dyDescent="0.25">
      <c r="N16" s="62">
        <f t="shared" si="1"/>
        <v>44663</v>
      </c>
      <c r="O16" s="63">
        <v>0.86739999999999995</v>
      </c>
      <c r="P16" s="64">
        <v>0.1208</v>
      </c>
      <c r="Q16" s="16"/>
      <c r="R16" s="16">
        <v>1.17E-2</v>
      </c>
      <c r="S16" s="64">
        <v>0</v>
      </c>
      <c r="T16" s="60">
        <v>24</v>
      </c>
      <c r="U16" s="15">
        <v>0</v>
      </c>
      <c r="V16" s="8">
        <v>0.6</v>
      </c>
      <c r="W16" s="8">
        <v>13.6</v>
      </c>
      <c r="X16" s="45" t="str">
        <f t="shared" si="0"/>
        <v>NO</v>
      </c>
    </row>
    <row r="17" spans="14:25" s="2" customFormat="1" x14ac:dyDescent="0.25">
      <c r="N17" s="62">
        <f t="shared" si="1"/>
        <v>44664</v>
      </c>
      <c r="O17" s="63">
        <v>0.79590000000000005</v>
      </c>
      <c r="P17" s="64">
        <v>8.6499999999999994E-2</v>
      </c>
      <c r="Q17" s="16"/>
      <c r="R17" s="16">
        <v>0.1177</v>
      </c>
      <c r="S17" s="64">
        <v>0</v>
      </c>
      <c r="T17" s="60">
        <v>24</v>
      </c>
      <c r="U17" s="15">
        <v>0</v>
      </c>
      <c r="V17" s="8">
        <v>3</v>
      </c>
      <c r="W17" s="8">
        <v>12.4</v>
      </c>
      <c r="X17" s="45" t="str">
        <f t="shared" si="0"/>
        <v>NO</v>
      </c>
      <c r="Y17"/>
    </row>
    <row r="18" spans="14:25" x14ac:dyDescent="0.25">
      <c r="N18" s="62">
        <f t="shared" si="1"/>
        <v>44665</v>
      </c>
      <c r="O18" s="63">
        <v>0.76790000000000003</v>
      </c>
      <c r="P18" s="64">
        <v>0.1694</v>
      </c>
      <c r="Q18" s="16"/>
      <c r="R18" s="16">
        <v>6.2700000000000006E-2</v>
      </c>
      <c r="S18" s="64">
        <v>0</v>
      </c>
      <c r="T18" s="60">
        <v>24</v>
      </c>
      <c r="U18" s="15">
        <v>0</v>
      </c>
      <c r="V18" s="8">
        <v>0.6</v>
      </c>
      <c r="W18" s="8">
        <v>14.3</v>
      </c>
      <c r="X18" s="45" t="str">
        <f t="shared" si="0"/>
        <v>NO</v>
      </c>
    </row>
    <row r="19" spans="14:25" x14ac:dyDescent="0.25">
      <c r="N19" s="62">
        <f t="shared" si="1"/>
        <v>44666</v>
      </c>
      <c r="O19" s="63">
        <v>0.76239999999999997</v>
      </c>
      <c r="P19" s="64">
        <v>0.1769</v>
      </c>
      <c r="Q19" s="16"/>
      <c r="R19" s="16">
        <v>6.08E-2</v>
      </c>
      <c r="S19" s="64">
        <v>0</v>
      </c>
      <c r="T19" s="60">
        <v>24</v>
      </c>
      <c r="U19" s="15">
        <v>0</v>
      </c>
      <c r="V19" s="8">
        <v>0.5</v>
      </c>
      <c r="W19" s="8">
        <v>14.6</v>
      </c>
      <c r="X19" s="45" t="str">
        <f t="shared" si="0"/>
        <v>NO</v>
      </c>
    </row>
    <row r="20" spans="14:25" x14ac:dyDescent="0.25">
      <c r="N20" s="62">
        <f t="shared" si="1"/>
        <v>44667</v>
      </c>
      <c r="O20" s="63">
        <v>0.77100000000000002</v>
      </c>
      <c r="P20" s="64">
        <v>0.16619999999999999</v>
      </c>
      <c r="Q20" s="16"/>
      <c r="R20" s="16">
        <v>6.2700000000000006E-2</v>
      </c>
      <c r="S20" s="64">
        <v>0</v>
      </c>
      <c r="T20" s="60">
        <v>24</v>
      </c>
      <c r="U20" s="15">
        <v>0</v>
      </c>
      <c r="V20" s="8">
        <v>0.5</v>
      </c>
      <c r="W20" s="8">
        <v>14.3</v>
      </c>
      <c r="X20" s="45" t="str">
        <f t="shared" si="0"/>
        <v>NO</v>
      </c>
    </row>
    <row r="21" spans="14:25" x14ac:dyDescent="0.25">
      <c r="N21" s="62">
        <f t="shared" si="1"/>
        <v>44668</v>
      </c>
      <c r="O21" s="63">
        <v>0.74709999999999999</v>
      </c>
      <c r="P21" s="64">
        <v>0.1895</v>
      </c>
      <c r="Q21" s="16"/>
      <c r="R21" s="16">
        <v>6.3399999999999998E-2</v>
      </c>
      <c r="S21" s="64">
        <v>0</v>
      </c>
      <c r="T21" s="60">
        <v>24</v>
      </c>
      <c r="U21" s="15">
        <v>0</v>
      </c>
      <c r="V21" s="8">
        <v>0.5</v>
      </c>
      <c r="W21" s="8">
        <v>14.8</v>
      </c>
      <c r="X21" s="45" t="str">
        <f t="shared" si="0"/>
        <v>NO</v>
      </c>
    </row>
    <row r="22" spans="14:25" x14ac:dyDescent="0.25">
      <c r="N22" s="62">
        <f t="shared" si="1"/>
        <v>44669</v>
      </c>
      <c r="O22" s="63">
        <v>0.75019999999999998</v>
      </c>
      <c r="P22" s="64">
        <v>0.18410000000000001</v>
      </c>
      <c r="Q22" s="16"/>
      <c r="R22" s="16">
        <v>6.5699999999999995E-2</v>
      </c>
      <c r="S22" s="64">
        <v>0</v>
      </c>
      <c r="T22" s="60">
        <v>24</v>
      </c>
      <c r="U22" s="15">
        <v>0</v>
      </c>
      <c r="V22" s="8">
        <v>0.6</v>
      </c>
      <c r="W22" s="8">
        <v>14.7</v>
      </c>
      <c r="X22" s="45" t="str">
        <f t="shared" si="0"/>
        <v>NO</v>
      </c>
    </row>
    <row r="23" spans="14:25" x14ac:dyDescent="0.25">
      <c r="N23" s="62">
        <f t="shared" si="1"/>
        <v>44670</v>
      </c>
      <c r="O23" s="63">
        <v>0.76890000000000003</v>
      </c>
      <c r="P23" s="64">
        <v>0.16819999999999999</v>
      </c>
      <c r="Q23" s="16"/>
      <c r="R23" s="16">
        <v>6.3E-2</v>
      </c>
      <c r="S23" s="64">
        <v>0</v>
      </c>
      <c r="T23" s="60">
        <v>24</v>
      </c>
      <c r="U23" s="15">
        <v>0</v>
      </c>
      <c r="V23" s="8">
        <v>0.7</v>
      </c>
      <c r="W23" s="8">
        <v>14.4</v>
      </c>
      <c r="X23" s="45" t="str">
        <f t="shared" si="0"/>
        <v>NO</v>
      </c>
    </row>
    <row r="24" spans="14:25" x14ac:dyDescent="0.25">
      <c r="N24" s="62">
        <f t="shared" si="1"/>
        <v>44671</v>
      </c>
      <c r="O24" s="63">
        <v>0.78069999999999995</v>
      </c>
      <c r="P24" s="64">
        <v>0.15609999999999999</v>
      </c>
      <c r="Q24" s="16"/>
      <c r="R24" s="16">
        <v>6.3200000000000006E-2</v>
      </c>
      <c r="S24" s="64">
        <v>0</v>
      </c>
      <c r="T24" s="60">
        <v>24</v>
      </c>
      <c r="U24" s="15">
        <v>0</v>
      </c>
      <c r="V24" s="8">
        <v>0.6</v>
      </c>
      <c r="W24" s="8">
        <v>14.1</v>
      </c>
      <c r="X24" s="45" t="str">
        <f t="shared" si="0"/>
        <v>NO</v>
      </c>
    </row>
    <row r="25" spans="14:25" x14ac:dyDescent="0.25">
      <c r="N25" s="62">
        <f t="shared" si="1"/>
        <v>44672</v>
      </c>
      <c r="O25" s="63">
        <v>0.76200000000000001</v>
      </c>
      <c r="P25" s="64">
        <v>0.16880000000000001</v>
      </c>
      <c r="Q25" s="16"/>
      <c r="R25" s="16">
        <v>6.9199999999999998E-2</v>
      </c>
      <c r="S25" s="64">
        <v>0</v>
      </c>
      <c r="T25" s="60">
        <v>24</v>
      </c>
      <c r="U25" s="15">
        <v>0</v>
      </c>
      <c r="V25" s="8">
        <v>0.5</v>
      </c>
      <c r="W25" s="8">
        <v>14.4</v>
      </c>
      <c r="X25" s="45" t="str">
        <f t="shared" si="0"/>
        <v>NO</v>
      </c>
    </row>
    <row r="26" spans="14:25" x14ac:dyDescent="0.25">
      <c r="N26" s="62">
        <f t="shared" si="1"/>
        <v>44673</v>
      </c>
      <c r="O26" s="63">
        <v>0.75649999999999995</v>
      </c>
      <c r="P26" s="64">
        <v>0.18310000000000001</v>
      </c>
      <c r="Q26" s="16"/>
      <c r="R26" s="16">
        <v>6.0499999999999998E-2</v>
      </c>
      <c r="S26" s="64">
        <v>0</v>
      </c>
      <c r="T26" s="60">
        <v>24</v>
      </c>
      <c r="U26" s="15">
        <v>0</v>
      </c>
      <c r="V26" s="8">
        <v>0.5</v>
      </c>
      <c r="W26" s="8">
        <v>14.7</v>
      </c>
      <c r="X26" s="45" t="str">
        <f t="shared" si="0"/>
        <v>NO</v>
      </c>
    </row>
    <row r="27" spans="14:25" x14ac:dyDescent="0.25">
      <c r="N27" s="62">
        <f t="shared" si="1"/>
        <v>44674</v>
      </c>
      <c r="O27" s="63">
        <v>0.76100000000000001</v>
      </c>
      <c r="P27" s="64">
        <v>0.18110000000000001</v>
      </c>
      <c r="Q27" s="16"/>
      <c r="R27" s="16">
        <v>5.79E-2</v>
      </c>
      <c r="S27" s="64">
        <v>0</v>
      </c>
      <c r="T27" s="60">
        <v>24</v>
      </c>
      <c r="U27" s="15">
        <v>0</v>
      </c>
      <c r="V27" s="8">
        <v>0.5</v>
      </c>
      <c r="W27" s="8">
        <v>14.7</v>
      </c>
      <c r="X27" s="45" t="str">
        <f t="shared" si="0"/>
        <v>NO</v>
      </c>
    </row>
    <row r="28" spans="14:25" x14ac:dyDescent="0.25">
      <c r="N28" s="62">
        <f t="shared" si="1"/>
        <v>44675</v>
      </c>
      <c r="O28" s="63">
        <v>0.76580000000000004</v>
      </c>
      <c r="P28" s="64">
        <v>0.1762</v>
      </c>
      <c r="Q28" s="16"/>
      <c r="R28" s="16">
        <v>5.79E-2</v>
      </c>
      <c r="S28" s="64">
        <v>0</v>
      </c>
      <c r="T28" s="60">
        <v>24</v>
      </c>
      <c r="U28" s="15">
        <v>0</v>
      </c>
      <c r="V28" s="8">
        <v>0.4</v>
      </c>
      <c r="W28" s="8">
        <v>14.6</v>
      </c>
      <c r="X28" s="45" t="str">
        <f t="shared" si="0"/>
        <v>NO</v>
      </c>
    </row>
    <row r="29" spans="14:25" x14ac:dyDescent="0.25">
      <c r="N29" s="62">
        <f t="shared" si="1"/>
        <v>44676</v>
      </c>
      <c r="O29" s="63">
        <v>0.80559999999999998</v>
      </c>
      <c r="P29" s="64">
        <v>0.13619999999999999</v>
      </c>
      <c r="Q29" s="16"/>
      <c r="R29" s="16">
        <v>5.8299999999999998E-2</v>
      </c>
      <c r="S29" s="64">
        <v>0</v>
      </c>
      <c r="T29" s="60">
        <v>24</v>
      </c>
      <c r="U29" s="15">
        <v>0</v>
      </c>
      <c r="V29" s="8">
        <v>0.5</v>
      </c>
      <c r="W29" s="8">
        <v>13.6</v>
      </c>
      <c r="X29" s="45" t="str">
        <f t="shared" si="0"/>
        <v>NO</v>
      </c>
    </row>
    <row r="30" spans="14:25" x14ac:dyDescent="0.25">
      <c r="N30" s="62">
        <f t="shared" si="1"/>
        <v>44677</v>
      </c>
      <c r="O30" s="63">
        <v>0.83640000000000003</v>
      </c>
      <c r="P30" s="64">
        <v>0.1011</v>
      </c>
      <c r="Q30" s="16"/>
      <c r="R30" s="16">
        <v>6.25E-2</v>
      </c>
      <c r="S30" s="64">
        <v>0</v>
      </c>
      <c r="T30" s="60">
        <v>24</v>
      </c>
      <c r="U30" s="15">
        <v>0</v>
      </c>
      <c r="V30" s="8">
        <v>0.4</v>
      </c>
      <c r="W30" s="8">
        <v>12.9</v>
      </c>
      <c r="X30" s="45" t="str">
        <f t="shared" si="0"/>
        <v>NO</v>
      </c>
    </row>
    <row r="31" spans="14:25" x14ac:dyDescent="0.25">
      <c r="N31" s="62">
        <f t="shared" si="1"/>
        <v>44678</v>
      </c>
      <c r="O31" s="63">
        <v>0.86260000000000003</v>
      </c>
      <c r="P31" s="64">
        <v>9.6199999999999994E-2</v>
      </c>
      <c r="Q31" s="16"/>
      <c r="R31" s="16">
        <v>4.1300000000000003E-2</v>
      </c>
      <c r="S31" s="64">
        <v>0</v>
      </c>
      <c r="T31" s="60">
        <v>24</v>
      </c>
      <c r="U31" s="15">
        <v>0</v>
      </c>
      <c r="V31" s="8">
        <v>0.5</v>
      </c>
      <c r="W31" s="8">
        <v>12.9</v>
      </c>
      <c r="X31" s="45" t="str">
        <f t="shared" si="0"/>
        <v>NO</v>
      </c>
    </row>
    <row r="32" spans="14:25" x14ac:dyDescent="0.25">
      <c r="N32" s="62">
        <f t="shared" si="1"/>
        <v>44679</v>
      </c>
      <c r="O32" s="63">
        <v>0.89119999999999999</v>
      </c>
      <c r="P32" s="64">
        <v>9.7600000000000006E-2</v>
      </c>
      <c r="Q32" s="16"/>
      <c r="R32" s="16">
        <v>1.12E-2</v>
      </c>
      <c r="S32" s="64">
        <v>0</v>
      </c>
      <c r="T32" s="60">
        <v>24</v>
      </c>
      <c r="U32" s="15">
        <v>0</v>
      </c>
      <c r="V32" s="8">
        <v>0.6</v>
      </c>
      <c r="W32" s="8">
        <v>13.1</v>
      </c>
      <c r="X32" s="45" t="str">
        <f t="shared" si="0"/>
        <v>NO</v>
      </c>
    </row>
    <row r="33" spans="14:24" x14ac:dyDescent="0.25">
      <c r="N33" s="62">
        <f t="shared" si="1"/>
        <v>44680</v>
      </c>
      <c r="O33" s="63">
        <v>0.81459999999999999</v>
      </c>
      <c r="P33" s="64">
        <v>0.1323</v>
      </c>
      <c r="Q33" s="16"/>
      <c r="R33" s="16">
        <v>5.3100000000000001E-2</v>
      </c>
      <c r="S33" s="64">
        <v>0</v>
      </c>
      <c r="T33" s="60">
        <v>24</v>
      </c>
      <c r="U33" s="15">
        <v>0</v>
      </c>
      <c r="V33" s="8">
        <v>1.1000000000000001</v>
      </c>
      <c r="W33" s="8">
        <v>13.5</v>
      </c>
      <c r="X33" s="45" t="str">
        <f t="shared" si="0"/>
        <v>NO</v>
      </c>
    </row>
    <row r="34" spans="14:24" x14ac:dyDescent="0.25">
      <c r="N34" s="62">
        <f t="shared" si="1"/>
        <v>44681</v>
      </c>
      <c r="O34" s="63">
        <v>0.76090000000000002</v>
      </c>
      <c r="P34" s="64">
        <v>0.20469999999999999</v>
      </c>
      <c r="Q34" s="16"/>
      <c r="R34" s="16">
        <v>3.4500000000000003E-2</v>
      </c>
      <c r="S34" s="64">
        <v>0</v>
      </c>
      <c r="T34" s="60">
        <v>24</v>
      </c>
      <c r="U34" s="15">
        <v>0</v>
      </c>
      <c r="V34" s="8">
        <v>0.7</v>
      </c>
      <c r="W34" s="8">
        <v>15.3</v>
      </c>
      <c r="X34" s="45" t="str">
        <f t="shared" si="0"/>
        <v>NO</v>
      </c>
    </row>
    <row r="35" spans="14:24" x14ac:dyDescent="0.25">
      <c r="N35" s="62">
        <f t="shared" si="1"/>
        <v>44682</v>
      </c>
      <c r="O35" s="63">
        <v>0.85040000000000004</v>
      </c>
      <c r="P35" s="64">
        <v>0.14330000000000001</v>
      </c>
      <c r="Q35" s="16"/>
      <c r="R35" s="16">
        <v>6.1999999999999998E-3</v>
      </c>
      <c r="S35" s="64">
        <v>0</v>
      </c>
      <c r="T35" s="60">
        <v>24</v>
      </c>
      <c r="U35" s="15">
        <v>0</v>
      </c>
      <c r="V35" s="8">
        <v>0.6</v>
      </c>
      <c r="W35" s="8">
        <v>14</v>
      </c>
      <c r="X35" s="45" t="str">
        <f t="shared" si="0"/>
        <v>NO</v>
      </c>
    </row>
    <row r="36" spans="14:24" x14ac:dyDescent="0.25">
      <c r="N36" s="62">
        <f t="shared" si="1"/>
        <v>44683</v>
      </c>
      <c r="O36" s="63">
        <v>0.84470000000000001</v>
      </c>
      <c r="P36" s="64">
        <v>0.15029999999999999</v>
      </c>
      <c r="Q36" s="16"/>
      <c r="R36" s="16">
        <v>5.1000000000000004E-3</v>
      </c>
      <c r="S36" s="64">
        <v>0</v>
      </c>
      <c r="T36" s="60">
        <v>24</v>
      </c>
      <c r="U36" s="15">
        <v>0</v>
      </c>
      <c r="V36" s="8">
        <v>0.6</v>
      </c>
      <c r="W36" s="8">
        <v>14.1</v>
      </c>
      <c r="X36" s="45" t="str">
        <f t="shared" si="0"/>
        <v>NO</v>
      </c>
    </row>
    <row r="37" spans="14:24" x14ac:dyDescent="0.25">
      <c r="N37" s="62">
        <f t="shared" si="1"/>
        <v>44684</v>
      </c>
      <c r="O37" s="63">
        <v>0.88780000000000003</v>
      </c>
      <c r="P37" s="64">
        <v>0.1031</v>
      </c>
      <c r="Q37" s="16"/>
      <c r="R37" s="16">
        <v>8.9999999999999993E-3</v>
      </c>
      <c r="S37" s="64">
        <v>0</v>
      </c>
      <c r="T37" s="60">
        <v>24</v>
      </c>
      <c r="U37" s="15">
        <v>0</v>
      </c>
      <c r="V37" s="8">
        <v>0.5</v>
      </c>
      <c r="W37" s="8">
        <v>13.2</v>
      </c>
      <c r="X37" s="45" t="str">
        <f t="shared" si="0"/>
        <v>NO</v>
      </c>
    </row>
    <row r="38" spans="14:24" x14ac:dyDescent="0.25">
      <c r="N38" s="62">
        <f t="shared" si="1"/>
        <v>44685</v>
      </c>
      <c r="O38" s="63">
        <v>0.87960000000000005</v>
      </c>
      <c r="P38" s="64">
        <v>0.1095</v>
      </c>
      <c r="Q38" s="16"/>
      <c r="R38" s="16">
        <v>1.09E-2</v>
      </c>
      <c r="S38" s="64">
        <v>0</v>
      </c>
      <c r="T38" s="60">
        <v>24</v>
      </c>
      <c r="U38" s="15">
        <v>0</v>
      </c>
      <c r="V38" s="8">
        <v>0.5</v>
      </c>
      <c r="W38" s="8">
        <v>13.4</v>
      </c>
      <c r="X38" s="45" t="str">
        <f t="shared" si="0"/>
        <v>NO</v>
      </c>
    </row>
    <row r="39" spans="14:24" x14ac:dyDescent="0.25">
      <c r="N39" s="62">
        <f t="shared" si="1"/>
        <v>44686</v>
      </c>
      <c r="O39" s="63">
        <v>0.87239999999999995</v>
      </c>
      <c r="P39" s="64">
        <v>0.1162</v>
      </c>
      <c r="Q39" s="16"/>
      <c r="R39" s="16">
        <v>1.14E-2</v>
      </c>
      <c r="S39" s="64">
        <v>0</v>
      </c>
      <c r="T39" s="60">
        <v>24</v>
      </c>
      <c r="U39" s="15">
        <v>0</v>
      </c>
      <c r="V39" s="8">
        <v>0.6</v>
      </c>
      <c r="W39" s="8">
        <v>13.5</v>
      </c>
      <c r="X39" s="45" t="str">
        <f t="shared" si="0"/>
        <v>NO</v>
      </c>
    </row>
    <row r="40" spans="14:24" x14ac:dyDescent="0.25">
      <c r="N40" s="62">
        <f t="shared" si="1"/>
        <v>44687</v>
      </c>
      <c r="O40" s="63">
        <v>0.87570000000000003</v>
      </c>
      <c r="P40" s="64">
        <v>0.1116</v>
      </c>
      <c r="Q40" s="16"/>
      <c r="R40" s="16">
        <v>1.2699999999999999E-2</v>
      </c>
      <c r="S40" s="64">
        <v>0</v>
      </c>
      <c r="T40" s="60">
        <v>24</v>
      </c>
      <c r="U40" s="15">
        <v>0</v>
      </c>
      <c r="V40" s="8">
        <v>0.6</v>
      </c>
      <c r="W40" s="8">
        <v>13.9</v>
      </c>
      <c r="X40" s="45" t="str">
        <f t="shared" si="0"/>
        <v>NO</v>
      </c>
    </row>
    <row r="41" spans="14:24" x14ac:dyDescent="0.25">
      <c r="N41" s="62">
        <f t="shared" si="1"/>
        <v>44688</v>
      </c>
      <c r="O41" s="63">
        <v>0.83540000000000003</v>
      </c>
      <c r="P41" s="64">
        <v>0.15590000000000001</v>
      </c>
      <c r="Q41" s="16"/>
      <c r="R41" s="16">
        <v>8.6E-3</v>
      </c>
      <c r="S41" s="64">
        <v>0</v>
      </c>
      <c r="T41" s="60">
        <v>24</v>
      </c>
      <c r="U41" s="15">
        <v>0</v>
      </c>
      <c r="V41" s="8">
        <v>1.1000000000000001</v>
      </c>
      <c r="W41" s="8">
        <v>15.5</v>
      </c>
      <c r="X41" s="45" t="str">
        <f t="shared" si="0"/>
        <v>NO</v>
      </c>
    </row>
    <row r="42" spans="14:24" x14ac:dyDescent="0.25">
      <c r="N42" s="62">
        <f t="shared" si="1"/>
        <v>44689</v>
      </c>
      <c r="O42" s="63">
        <v>0.87690000000000001</v>
      </c>
      <c r="P42" s="64">
        <v>0.1128</v>
      </c>
      <c r="Q42" s="16"/>
      <c r="R42" s="16">
        <v>1.0200000000000001E-2</v>
      </c>
      <c r="S42" s="64">
        <v>0</v>
      </c>
      <c r="T42" s="60">
        <v>24</v>
      </c>
      <c r="U42" s="15">
        <v>0</v>
      </c>
      <c r="V42" s="8">
        <v>1</v>
      </c>
      <c r="W42" s="8">
        <v>13.4</v>
      </c>
      <c r="X42" s="45" t="str">
        <f t="shared" si="0"/>
        <v>NO</v>
      </c>
    </row>
    <row r="43" spans="14:24" x14ac:dyDescent="0.25">
      <c r="N43" s="62">
        <f t="shared" si="1"/>
        <v>44690</v>
      </c>
      <c r="O43" s="63">
        <v>0.87270000000000003</v>
      </c>
      <c r="P43" s="64">
        <v>0.1173</v>
      </c>
      <c r="Q43" s="16"/>
      <c r="R43" s="16">
        <v>0.01</v>
      </c>
      <c r="S43" s="64">
        <v>0</v>
      </c>
      <c r="T43" s="60">
        <v>24</v>
      </c>
      <c r="U43" s="15">
        <v>0</v>
      </c>
      <c r="V43" s="8">
        <v>0.4</v>
      </c>
      <c r="W43" s="8">
        <v>13.5</v>
      </c>
      <c r="X43" s="45" t="str">
        <f t="shared" si="0"/>
        <v>NO</v>
      </c>
    </row>
    <row r="44" spans="14:24" x14ac:dyDescent="0.25">
      <c r="N44" s="62">
        <f t="shared" si="1"/>
        <v>44691</v>
      </c>
      <c r="O44" s="63">
        <v>0.9073</v>
      </c>
      <c r="P44" s="64">
        <v>8.1299999999999997E-2</v>
      </c>
      <c r="Q44" s="16"/>
      <c r="R44" s="16">
        <v>1.14E-2</v>
      </c>
      <c r="S44" s="64">
        <v>0</v>
      </c>
      <c r="T44" s="60">
        <v>24</v>
      </c>
      <c r="U44" s="15">
        <v>0</v>
      </c>
      <c r="V44" s="8">
        <v>0.5</v>
      </c>
      <c r="W44" s="8">
        <v>13.1</v>
      </c>
      <c r="X44" s="45" t="str">
        <f t="shared" si="0"/>
        <v>NO</v>
      </c>
    </row>
    <row r="45" spans="14:24" x14ac:dyDescent="0.25">
      <c r="N45" s="62">
        <f t="shared" si="1"/>
        <v>44692</v>
      </c>
      <c r="O45" s="63">
        <v>0.89800000000000002</v>
      </c>
      <c r="P45" s="64">
        <v>8.8400000000000006E-2</v>
      </c>
      <c r="Q45" s="16"/>
      <c r="R45" s="16">
        <v>1.3599999999999999E-2</v>
      </c>
      <c r="S45" s="64">
        <v>0</v>
      </c>
      <c r="T45" s="60">
        <v>24</v>
      </c>
      <c r="U45" s="15">
        <v>0</v>
      </c>
      <c r="V45" s="8">
        <v>1.1000000000000001</v>
      </c>
      <c r="W45" s="8">
        <v>12.9</v>
      </c>
      <c r="X45" s="45" t="str">
        <f t="shared" si="0"/>
        <v>NO</v>
      </c>
    </row>
    <row r="46" spans="14:24" x14ac:dyDescent="0.25">
      <c r="N46" s="62">
        <f t="shared" si="1"/>
        <v>44693</v>
      </c>
      <c r="O46" s="63">
        <v>0.85650000000000004</v>
      </c>
      <c r="P46" s="64">
        <v>0.1308</v>
      </c>
      <c r="Q46" s="16"/>
      <c r="R46" s="16">
        <v>1.26E-2</v>
      </c>
      <c r="S46" s="64">
        <v>0</v>
      </c>
      <c r="T46" s="60">
        <v>24</v>
      </c>
      <c r="U46" s="15">
        <v>0</v>
      </c>
      <c r="V46" s="8">
        <v>1.4</v>
      </c>
      <c r="W46" s="8">
        <v>13.8</v>
      </c>
      <c r="X46" s="45" t="str">
        <f t="shared" si="0"/>
        <v>NO</v>
      </c>
    </row>
    <row r="47" spans="14:24" x14ac:dyDescent="0.25">
      <c r="N47" s="62">
        <f t="shared" si="1"/>
        <v>44694</v>
      </c>
      <c r="O47" s="63">
        <v>0.87319999999999998</v>
      </c>
      <c r="P47" s="64">
        <v>0.1148</v>
      </c>
      <c r="Q47" s="16"/>
      <c r="R47" s="16">
        <v>1.2E-2</v>
      </c>
      <c r="S47" s="64">
        <v>0</v>
      </c>
      <c r="T47" s="60">
        <v>24</v>
      </c>
      <c r="U47" s="15">
        <v>0</v>
      </c>
      <c r="V47" s="8">
        <v>0.7</v>
      </c>
      <c r="W47" s="8">
        <v>13.5</v>
      </c>
      <c r="X47" s="45" t="str">
        <f t="shared" si="0"/>
        <v>NO</v>
      </c>
    </row>
    <row r="48" spans="14:24" x14ac:dyDescent="0.25">
      <c r="N48" s="62">
        <f t="shared" si="1"/>
        <v>44695</v>
      </c>
      <c r="O48" s="63">
        <v>0.88580000000000003</v>
      </c>
      <c r="P48" s="64">
        <v>0.10290000000000001</v>
      </c>
      <c r="Q48" s="16"/>
      <c r="R48" s="16">
        <v>1.1299999999999999E-2</v>
      </c>
      <c r="S48" s="64">
        <v>0</v>
      </c>
      <c r="T48" s="60">
        <v>24</v>
      </c>
      <c r="U48" s="15">
        <v>0</v>
      </c>
      <c r="V48" s="8">
        <v>0.5</v>
      </c>
      <c r="W48" s="8">
        <v>13.2</v>
      </c>
      <c r="X48" s="45" t="str">
        <f t="shared" si="0"/>
        <v>NO</v>
      </c>
    </row>
    <row r="49" spans="14:24" x14ac:dyDescent="0.25">
      <c r="N49" s="62">
        <f t="shared" si="1"/>
        <v>44696</v>
      </c>
      <c r="O49" s="63">
        <v>0.88009999999999999</v>
      </c>
      <c r="P49" s="64">
        <v>0.1089</v>
      </c>
      <c r="Q49" s="16"/>
      <c r="R49" s="16">
        <v>1.0999999999999999E-2</v>
      </c>
      <c r="S49" s="64">
        <v>0</v>
      </c>
      <c r="T49" s="60">
        <v>24</v>
      </c>
      <c r="U49" s="15">
        <v>0</v>
      </c>
      <c r="V49" s="8">
        <v>0.4</v>
      </c>
      <c r="W49" s="8">
        <v>13.3</v>
      </c>
      <c r="X49" s="45" t="str">
        <f t="shared" si="0"/>
        <v>NO</v>
      </c>
    </row>
    <row r="50" spans="14:24" x14ac:dyDescent="0.25">
      <c r="N50" s="62">
        <f t="shared" si="1"/>
        <v>44697</v>
      </c>
      <c r="O50" s="63">
        <v>0.87970000000000004</v>
      </c>
      <c r="P50" s="64">
        <v>0.1087</v>
      </c>
      <c r="Q50" s="16"/>
      <c r="R50" s="16">
        <v>1.17E-2</v>
      </c>
      <c r="S50" s="64">
        <v>0</v>
      </c>
      <c r="T50" s="60">
        <v>24</v>
      </c>
      <c r="U50" s="15">
        <v>0</v>
      </c>
      <c r="V50" s="8">
        <v>0.5</v>
      </c>
      <c r="W50" s="8">
        <v>13.3</v>
      </c>
      <c r="X50" s="45" t="str">
        <f t="shared" si="0"/>
        <v>NO</v>
      </c>
    </row>
    <row r="51" spans="14:24" x14ac:dyDescent="0.25">
      <c r="N51" s="62">
        <f t="shared" si="1"/>
        <v>44698</v>
      </c>
      <c r="O51" s="63">
        <v>0.879</v>
      </c>
      <c r="P51" s="64">
        <v>0.1091</v>
      </c>
      <c r="Q51" s="16"/>
      <c r="R51" s="16">
        <v>1.1900000000000001E-2</v>
      </c>
      <c r="S51" s="64">
        <v>0</v>
      </c>
      <c r="T51" s="60">
        <v>24</v>
      </c>
      <c r="U51" s="15">
        <v>0</v>
      </c>
      <c r="V51" s="8">
        <v>0.3</v>
      </c>
      <c r="W51" s="8">
        <v>13.3</v>
      </c>
      <c r="X51" s="45" t="str">
        <f t="shared" si="0"/>
        <v>NO</v>
      </c>
    </row>
    <row r="52" spans="14:24" x14ac:dyDescent="0.25">
      <c r="N52" s="62">
        <f t="shared" si="1"/>
        <v>44699</v>
      </c>
      <c r="O52" s="63">
        <v>0.87229999999999996</v>
      </c>
      <c r="P52" s="64">
        <v>0.1158</v>
      </c>
      <c r="Q52" s="16"/>
      <c r="R52" s="16">
        <v>1.2E-2</v>
      </c>
      <c r="S52" s="64">
        <v>0</v>
      </c>
      <c r="T52" s="60">
        <v>24</v>
      </c>
      <c r="U52" s="15">
        <v>0</v>
      </c>
      <c r="V52" s="8">
        <v>0.4</v>
      </c>
      <c r="W52" s="8">
        <v>13.5</v>
      </c>
      <c r="X52" s="45" t="str">
        <f t="shared" si="0"/>
        <v>NO</v>
      </c>
    </row>
    <row r="53" spans="14:24" x14ac:dyDescent="0.25">
      <c r="N53" s="62">
        <f t="shared" si="1"/>
        <v>44700</v>
      </c>
      <c r="O53" s="63">
        <v>0.878</v>
      </c>
      <c r="P53" s="64">
        <v>0.1101</v>
      </c>
      <c r="Q53" s="16"/>
      <c r="R53" s="16">
        <v>1.2E-2</v>
      </c>
      <c r="S53" s="64">
        <v>0</v>
      </c>
      <c r="T53" s="60">
        <v>24</v>
      </c>
      <c r="U53" s="15">
        <v>0</v>
      </c>
      <c r="V53" s="8">
        <v>0.5</v>
      </c>
      <c r="W53" s="8">
        <v>13.4</v>
      </c>
      <c r="X53" s="45" t="str">
        <f t="shared" si="0"/>
        <v>NO</v>
      </c>
    </row>
    <row r="54" spans="14:24" x14ac:dyDescent="0.25">
      <c r="N54" s="62">
        <f t="shared" si="1"/>
        <v>44701</v>
      </c>
      <c r="O54" s="63">
        <v>0.89659999999999995</v>
      </c>
      <c r="P54" s="64">
        <v>9.1399999999999995E-2</v>
      </c>
      <c r="Q54" s="16"/>
      <c r="R54" s="16">
        <v>1.2E-2</v>
      </c>
      <c r="S54" s="64">
        <v>0</v>
      </c>
      <c r="T54" s="60">
        <v>24</v>
      </c>
      <c r="U54" s="15">
        <v>0</v>
      </c>
      <c r="V54" s="8">
        <v>0.5</v>
      </c>
      <c r="W54" s="8">
        <v>12.9</v>
      </c>
      <c r="X54" s="45" t="str">
        <f t="shared" si="0"/>
        <v>NO</v>
      </c>
    </row>
    <row r="55" spans="14:24" x14ac:dyDescent="0.25">
      <c r="N55" s="62">
        <f t="shared" si="1"/>
        <v>44702</v>
      </c>
      <c r="O55" s="63">
        <v>0.8901</v>
      </c>
      <c r="P55" s="64">
        <v>9.8299999999999998E-2</v>
      </c>
      <c r="Q55" s="16"/>
      <c r="R55" s="16">
        <v>1.1599999999999999E-2</v>
      </c>
      <c r="S55" s="64">
        <v>0</v>
      </c>
      <c r="T55" s="60">
        <v>24</v>
      </c>
      <c r="U55" s="15">
        <v>0</v>
      </c>
      <c r="V55" s="8">
        <v>0.5</v>
      </c>
      <c r="W55" s="8">
        <v>13.1</v>
      </c>
      <c r="X55" s="45" t="str">
        <f t="shared" si="0"/>
        <v>NO</v>
      </c>
    </row>
    <row r="56" spans="14:24" x14ac:dyDescent="0.25">
      <c r="N56" s="62">
        <f t="shared" si="1"/>
        <v>44703</v>
      </c>
      <c r="O56" s="63">
        <v>0.85660000000000003</v>
      </c>
      <c r="P56" s="64">
        <v>0.12959999999999999</v>
      </c>
      <c r="Q56" s="16"/>
      <c r="R56" s="16">
        <v>1.38E-2</v>
      </c>
      <c r="S56" s="64">
        <v>0</v>
      </c>
      <c r="T56" s="60">
        <v>24</v>
      </c>
      <c r="U56" s="15">
        <v>0</v>
      </c>
      <c r="V56" s="8">
        <v>0.4</v>
      </c>
      <c r="W56" s="8">
        <v>13.8</v>
      </c>
      <c r="X56" s="45" t="str">
        <f t="shared" si="0"/>
        <v>NO</v>
      </c>
    </row>
    <row r="57" spans="14:24" x14ac:dyDescent="0.25">
      <c r="N57" s="62">
        <f t="shared" si="1"/>
        <v>44704</v>
      </c>
      <c r="O57" s="63">
        <v>0.83150000000000002</v>
      </c>
      <c r="P57" s="64">
        <v>0.13780000000000001</v>
      </c>
      <c r="Q57" s="16"/>
      <c r="R57" s="16">
        <v>3.0700000000000002E-2</v>
      </c>
      <c r="S57" s="64">
        <v>0</v>
      </c>
      <c r="T57" s="60">
        <v>24</v>
      </c>
      <c r="U57" s="15">
        <v>0</v>
      </c>
      <c r="V57" s="8">
        <v>1.9</v>
      </c>
      <c r="W57" s="8">
        <v>13.9</v>
      </c>
      <c r="X57" s="45" t="str">
        <f t="shared" si="0"/>
        <v>NO</v>
      </c>
    </row>
    <row r="58" spans="14:24" x14ac:dyDescent="0.25">
      <c r="N58" s="62">
        <f t="shared" si="1"/>
        <v>44705</v>
      </c>
      <c r="O58" s="63">
        <v>0.83599999999999997</v>
      </c>
      <c r="P58" s="64">
        <v>0.15049999999999999</v>
      </c>
      <c r="Q58" s="16"/>
      <c r="R58" s="16">
        <v>1.35E-2</v>
      </c>
      <c r="S58" s="64">
        <v>0</v>
      </c>
      <c r="T58" s="60">
        <v>24</v>
      </c>
      <c r="U58" s="15">
        <v>0</v>
      </c>
      <c r="V58" s="8">
        <v>0.7</v>
      </c>
      <c r="W58" s="8">
        <v>14.2</v>
      </c>
      <c r="X58" s="45" t="str">
        <f t="shared" si="0"/>
        <v>NO</v>
      </c>
    </row>
    <row r="59" spans="14:24" x14ac:dyDescent="0.25">
      <c r="N59" s="62">
        <f t="shared" si="1"/>
        <v>44706</v>
      </c>
      <c r="O59" s="63">
        <v>0.87919999999999998</v>
      </c>
      <c r="P59" s="64">
        <v>0.10539999999999999</v>
      </c>
      <c r="Q59" s="16"/>
      <c r="R59" s="16">
        <v>1.55E-2</v>
      </c>
      <c r="S59" s="64">
        <v>0</v>
      </c>
      <c r="T59" s="60">
        <v>24</v>
      </c>
      <c r="U59" s="15">
        <v>0</v>
      </c>
      <c r="V59" s="8">
        <v>0.6</v>
      </c>
      <c r="W59" s="8">
        <v>13.2</v>
      </c>
      <c r="X59" s="45" t="str">
        <f t="shared" si="0"/>
        <v>NO</v>
      </c>
    </row>
    <row r="60" spans="14:24" x14ac:dyDescent="0.25">
      <c r="N60" s="62">
        <f t="shared" si="1"/>
        <v>44707</v>
      </c>
      <c r="O60" s="63">
        <v>0.89170000000000005</v>
      </c>
      <c r="P60" s="64">
        <v>9.2600000000000002E-2</v>
      </c>
      <c r="Q60" s="16"/>
      <c r="R60" s="16">
        <v>1.5699999999999999E-2</v>
      </c>
      <c r="S60" s="64">
        <v>0</v>
      </c>
      <c r="T60" s="60">
        <v>24</v>
      </c>
      <c r="U60" s="15">
        <v>0</v>
      </c>
      <c r="V60" s="8">
        <v>0.6</v>
      </c>
      <c r="W60" s="8">
        <v>13</v>
      </c>
      <c r="X60" s="45" t="str">
        <f t="shared" si="0"/>
        <v>NO</v>
      </c>
    </row>
    <row r="61" spans="14:24" x14ac:dyDescent="0.25">
      <c r="N61" s="62">
        <f t="shared" si="1"/>
        <v>44708</v>
      </c>
      <c r="O61" s="63">
        <v>0.8972</v>
      </c>
      <c r="P61" s="64">
        <v>8.7300000000000003E-2</v>
      </c>
      <c r="Q61" s="16"/>
      <c r="R61" s="16">
        <v>1.55E-2</v>
      </c>
      <c r="S61" s="64">
        <v>0</v>
      </c>
      <c r="T61" s="60">
        <v>24</v>
      </c>
      <c r="U61" s="15">
        <v>0</v>
      </c>
      <c r="V61" s="8">
        <v>0.5</v>
      </c>
      <c r="W61" s="8">
        <v>12.8</v>
      </c>
      <c r="X61" s="45" t="str">
        <f t="shared" si="0"/>
        <v>NO</v>
      </c>
    </row>
    <row r="62" spans="14:24" x14ac:dyDescent="0.25">
      <c r="N62" s="62">
        <f t="shared" si="1"/>
        <v>44709</v>
      </c>
      <c r="O62" s="63">
        <v>0.87409999999999999</v>
      </c>
      <c r="P62" s="64">
        <v>0.111</v>
      </c>
      <c r="Q62" s="16"/>
      <c r="R62" s="16">
        <v>1.49E-2</v>
      </c>
      <c r="S62" s="64">
        <v>0</v>
      </c>
      <c r="T62" s="60">
        <v>24</v>
      </c>
      <c r="U62" s="15">
        <v>0</v>
      </c>
      <c r="V62" s="8">
        <v>0.4</v>
      </c>
      <c r="W62" s="8">
        <v>13.4</v>
      </c>
      <c r="X62" s="45" t="str">
        <f t="shared" si="0"/>
        <v>NO</v>
      </c>
    </row>
    <row r="63" spans="14:24" x14ac:dyDescent="0.25">
      <c r="N63" s="62">
        <f t="shared" si="1"/>
        <v>44710</v>
      </c>
      <c r="O63" s="63">
        <v>0.86709999999999998</v>
      </c>
      <c r="P63" s="64">
        <v>0.1178</v>
      </c>
      <c r="Q63" s="16"/>
      <c r="R63" s="16">
        <v>1.5100000000000001E-2</v>
      </c>
      <c r="S63" s="64">
        <v>0</v>
      </c>
      <c r="T63" s="60">
        <v>24</v>
      </c>
      <c r="U63" s="15">
        <v>0</v>
      </c>
      <c r="V63" s="8">
        <v>0.4</v>
      </c>
      <c r="W63" s="8">
        <v>13.5</v>
      </c>
      <c r="X63" s="45" t="str">
        <f t="shared" si="0"/>
        <v>NO</v>
      </c>
    </row>
    <row r="64" spans="14:24" x14ac:dyDescent="0.25">
      <c r="N64" s="62">
        <f t="shared" si="1"/>
        <v>44711</v>
      </c>
      <c r="O64" s="63">
        <v>0.86770000000000003</v>
      </c>
      <c r="P64" s="64">
        <v>0.1173</v>
      </c>
      <c r="Q64" s="16"/>
      <c r="R64" s="16">
        <v>1.5100000000000001E-2</v>
      </c>
      <c r="S64" s="64">
        <v>0</v>
      </c>
      <c r="T64" s="60">
        <v>24</v>
      </c>
      <c r="U64" s="15">
        <v>0</v>
      </c>
      <c r="V64" s="8">
        <v>0.6</v>
      </c>
      <c r="W64" s="8">
        <v>13.5</v>
      </c>
      <c r="X64" s="45" t="str">
        <f t="shared" si="0"/>
        <v>NO</v>
      </c>
    </row>
    <row r="65" spans="14:24" x14ac:dyDescent="0.25">
      <c r="N65" s="62">
        <f t="shared" si="1"/>
        <v>44712</v>
      </c>
      <c r="O65" s="63">
        <v>0.88590000000000002</v>
      </c>
      <c r="P65" s="64">
        <v>9.98E-2</v>
      </c>
      <c r="Q65" s="16"/>
      <c r="R65" s="16">
        <v>1.43E-2</v>
      </c>
      <c r="S65" s="64">
        <v>0</v>
      </c>
      <c r="T65" s="60">
        <v>24</v>
      </c>
      <c r="U65" s="15">
        <v>0</v>
      </c>
      <c r="V65" s="8">
        <v>0.5</v>
      </c>
      <c r="W65" s="8">
        <v>13.1</v>
      </c>
      <c r="X65" s="45" t="str">
        <f t="shared" si="0"/>
        <v>NO</v>
      </c>
    </row>
    <row r="66" spans="14:24" x14ac:dyDescent="0.25">
      <c r="N66" s="62">
        <f t="shared" si="1"/>
        <v>44713</v>
      </c>
      <c r="O66" s="63">
        <v>0.88729999999999998</v>
      </c>
      <c r="P66" s="64">
        <v>9.8500000000000004E-2</v>
      </c>
      <c r="Q66" s="16"/>
      <c r="R66" s="16">
        <v>1.4200000000000001E-2</v>
      </c>
      <c r="S66" s="64">
        <v>0</v>
      </c>
      <c r="T66" s="60">
        <v>24</v>
      </c>
      <c r="U66" s="15">
        <v>0</v>
      </c>
      <c r="V66" s="8">
        <v>1.3</v>
      </c>
      <c r="W66" s="8">
        <v>13.1</v>
      </c>
      <c r="X66" s="45" t="str">
        <f t="shared" si="0"/>
        <v>NO</v>
      </c>
    </row>
    <row r="67" spans="14:24" x14ac:dyDescent="0.25">
      <c r="N67" s="62">
        <f t="shared" si="1"/>
        <v>44714</v>
      </c>
      <c r="O67" s="63">
        <v>0.88300000000000001</v>
      </c>
      <c r="P67" s="64">
        <v>0.10440000000000001</v>
      </c>
      <c r="Q67" s="16"/>
      <c r="R67" s="16">
        <v>1.26E-2</v>
      </c>
      <c r="S67" s="64">
        <v>0</v>
      </c>
      <c r="T67" s="60">
        <v>24</v>
      </c>
      <c r="U67" s="15">
        <v>0</v>
      </c>
      <c r="V67" s="8">
        <v>1.1000000000000001</v>
      </c>
      <c r="W67" s="8">
        <v>13.2</v>
      </c>
      <c r="X67" s="45" t="str">
        <f t="shared" si="0"/>
        <v>NO</v>
      </c>
    </row>
    <row r="68" spans="14:24" x14ac:dyDescent="0.25">
      <c r="N68" s="62">
        <f t="shared" si="1"/>
        <v>44715</v>
      </c>
      <c r="O68" s="63">
        <v>0.87239999999999995</v>
      </c>
      <c r="P68" s="64">
        <v>0.11550000000000001</v>
      </c>
      <c r="Q68" s="16"/>
      <c r="R68" s="16">
        <v>1.21E-2</v>
      </c>
      <c r="S68" s="64">
        <v>0</v>
      </c>
      <c r="T68" s="60">
        <v>24</v>
      </c>
      <c r="U68" s="15">
        <v>0</v>
      </c>
      <c r="V68" s="8">
        <v>0.5</v>
      </c>
      <c r="W68" s="8">
        <v>13.5</v>
      </c>
      <c r="X68" s="45" t="str">
        <f t="shared" si="0"/>
        <v>NO</v>
      </c>
    </row>
    <row r="69" spans="14:24" x14ac:dyDescent="0.25">
      <c r="N69" s="62">
        <f t="shared" si="1"/>
        <v>44716</v>
      </c>
      <c r="O69" s="63">
        <v>0.86660000000000004</v>
      </c>
      <c r="P69" s="64">
        <v>0.1188</v>
      </c>
      <c r="Q69" s="16"/>
      <c r="R69" s="16">
        <v>1.47E-2</v>
      </c>
      <c r="S69" s="64">
        <v>0</v>
      </c>
      <c r="T69" s="60">
        <v>24</v>
      </c>
      <c r="U69" s="15">
        <v>0</v>
      </c>
      <c r="V69" s="8">
        <v>0.5</v>
      </c>
      <c r="W69" s="8">
        <v>13.6</v>
      </c>
      <c r="X69" s="45" t="str">
        <f t="shared" si="0"/>
        <v>NO</v>
      </c>
    </row>
    <row r="70" spans="14:24" x14ac:dyDescent="0.25">
      <c r="N70" s="62">
        <f t="shared" si="1"/>
        <v>44717</v>
      </c>
      <c r="O70" s="63">
        <v>0.87050000000000005</v>
      </c>
      <c r="P70" s="64">
        <v>0.114</v>
      </c>
      <c r="Q70" s="16"/>
      <c r="R70" s="16">
        <v>1.5599999999999999E-2</v>
      </c>
      <c r="S70" s="64">
        <v>0</v>
      </c>
      <c r="T70" s="60">
        <v>24</v>
      </c>
      <c r="U70" s="15">
        <v>0</v>
      </c>
      <c r="V70" s="8">
        <v>0.5</v>
      </c>
      <c r="W70" s="8">
        <v>13.4</v>
      </c>
      <c r="X70" s="45" t="str">
        <f t="shared" ref="X70:X97" si="2">IF(V70&gt;W70,"YES","NO")</f>
        <v>NO</v>
      </c>
    </row>
    <row r="71" spans="14:24" x14ac:dyDescent="0.25">
      <c r="N71" s="62">
        <f t="shared" ref="N71:N93" si="3">N70+1</f>
        <v>44718</v>
      </c>
      <c r="O71" s="63">
        <v>0.875</v>
      </c>
      <c r="P71" s="64">
        <v>0.1024</v>
      </c>
      <c r="Q71" s="16"/>
      <c r="R71" s="16">
        <v>2.2599999999999999E-2</v>
      </c>
      <c r="S71" s="64">
        <v>0</v>
      </c>
      <c r="T71" s="60">
        <v>24</v>
      </c>
      <c r="U71" s="15">
        <v>0</v>
      </c>
      <c r="V71" s="8">
        <v>1.4</v>
      </c>
      <c r="W71" s="8">
        <v>13.2</v>
      </c>
      <c r="X71" s="45" t="str">
        <f t="shared" si="2"/>
        <v>NO</v>
      </c>
    </row>
    <row r="72" spans="14:24" x14ac:dyDescent="0.25">
      <c r="N72" s="62">
        <f t="shared" si="3"/>
        <v>44719</v>
      </c>
      <c r="O72" s="63">
        <v>0.89119999999999999</v>
      </c>
      <c r="P72" s="64">
        <v>9.6000000000000002E-2</v>
      </c>
      <c r="Q72" s="16"/>
      <c r="R72" s="16">
        <v>1.2800000000000001E-2</v>
      </c>
      <c r="S72" s="64">
        <v>0</v>
      </c>
      <c r="T72" s="60">
        <v>24</v>
      </c>
      <c r="U72" s="15">
        <v>0</v>
      </c>
      <c r="V72" s="8">
        <v>0.5</v>
      </c>
      <c r="W72" s="8">
        <v>13.1</v>
      </c>
      <c r="X72" s="45" t="str">
        <f t="shared" si="2"/>
        <v>NO</v>
      </c>
    </row>
    <row r="73" spans="14:24" x14ac:dyDescent="0.25">
      <c r="N73" s="62">
        <f t="shared" si="3"/>
        <v>44720</v>
      </c>
      <c r="O73" s="63">
        <v>0.89659999999999995</v>
      </c>
      <c r="P73" s="64">
        <v>9.1300000000000006E-2</v>
      </c>
      <c r="Q73" s="16"/>
      <c r="R73" s="16">
        <v>1.2E-2</v>
      </c>
      <c r="S73" s="64">
        <v>0</v>
      </c>
      <c r="T73" s="60">
        <v>24</v>
      </c>
      <c r="U73" s="15">
        <v>0</v>
      </c>
      <c r="V73" s="8">
        <v>1</v>
      </c>
      <c r="W73" s="8">
        <v>12.9</v>
      </c>
      <c r="X73" s="45" t="str">
        <f t="shared" si="2"/>
        <v>NO</v>
      </c>
    </row>
    <row r="74" spans="14:24" x14ac:dyDescent="0.25">
      <c r="N74" s="62">
        <f t="shared" si="3"/>
        <v>44721</v>
      </c>
      <c r="O74" s="63">
        <v>0.89800000000000002</v>
      </c>
      <c r="P74" s="64">
        <v>8.9599999999999999E-2</v>
      </c>
      <c r="Q74" s="16"/>
      <c r="R74" s="16">
        <v>1.24E-2</v>
      </c>
      <c r="S74" s="64">
        <v>0</v>
      </c>
      <c r="T74" s="60">
        <v>24</v>
      </c>
      <c r="U74" s="15">
        <v>0</v>
      </c>
      <c r="V74" s="8">
        <v>0.6</v>
      </c>
      <c r="W74" s="8">
        <v>12.9</v>
      </c>
      <c r="X74" s="45" t="str">
        <f t="shared" si="2"/>
        <v>NO</v>
      </c>
    </row>
    <row r="75" spans="14:24" x14ac:dyDescent="0.25">
      <c r="N75" s="62">
        <f t="shared" si="3"/>
        <v>44722</v>
      </c>
      <c r="O75" s="63">
        <v>0.90039999999999998</v>
      </c>
      <c r="P75" s="64">
        <v>8.72E-2</v>
      </c>
      <c r="Q75" s="16"/>
      <c r="R75" s="16">
        <v>1.2500000000000001E-2</v>
      </c>
      <c r="S75" s="64">
        <v>0</v>
      </c>
      <c r="T75" s="60">
        <v>24</v>
      </c>
      <c r="U75" s="15">
        <v>0</v>
      </c>
      <c r="V75" s="8">
        <v>0.5</v>
      </c>
      <c r="W75" s="8">
        <v>12.9</v>
      </c>
      <c r="X75" s="45" t="str">
        <f t="shared" si="2"/>
        <v>NO</v>
      </c>
    </row>
    <row r="76" spans="14:24" x14ac:dyDescent="0.25">
      <c r="N76" s="62">
        <f t="shared" si="3"/>
        <v>44723</v>
      </c>
      <c r="O76" s="63">
        <v>0.89559999999999995</v>
      </c>
      <c r="P76" s="64">
        <v>9.1800000000000007E-2</v>
      </c>
      <c r="Q76" s="16"/>
      <c r="R76" s="16">
        <v>1.26E-2</v>
      </c>
      <c r="S76" s="64">
        <v>0</v>
      </c>
      <c r="T76" s="60">
        <v>24</v>
      </c>
      <c r="U76" s="15">
        <v>0</v>
      </c>
      <c r="V76" s="8">
        <v>0.5</v>
      </c>
      <c r="W76" s="8">
        <v>13</v>
      </c>
      <c r="X76" s="45" t="str">
        <f t="shared" si="2"/>
        <v>NO</v>
      </c>
    </row>
    <row r="77" spans="14:24" x14ac:dyDescent="0.25">
      <c r="N77" s="62">
        <f t="shared" si="3"/>
        <v>44724</v>
      </c>
      <c r="O77" s="63">
        <v>0.8982</v>
      </c>
      <c r="P77" s="64">
        <v>8.8900000000000007E-2</v>
      </c>
      <c r="Q77" s="16"/>
      <c r="R77" s="16">
        <v>1.29E-2</v>
      </c>
      <c r="S77" s="64">
        <v>0</v>
      </c>
      <c r="T77" s="60">
        <v>24</v>
      </c>
      <c r="U77" s="15">
        <v>0</v>
      </c>
      <c r="V77" s="8">
        <v>0.5</v>
      </c>
      <c r="W77" s="8">
        <v>12.9</v>
      </c>
      <c r="X77" s="45" t="str">
        <f t="shared" si="2"/>
        <v>NO</v>
      </c>
    </row>
    <row r="78" spans="14:24" x14ac:dyDescent="0.25">
      <c r="N78" s="62">
        <f t="shared" si="3"/>
        <v>44725</v>
      </c>
      <c r="O78" s="63">
        <v>0.90400000000000003</v>
      </c>
      <c r="P78" s="64">
        <v>8.3199999999999996E-2</v>
      </c>
      <c r="Q78" s="16"/>
      <c r="R78" s="16">
        <v>1.2699999999999999E-2</v>
      </c>
      <c r="S78" s="64">
        <v>0</v>
      </c>
      <c r="T78" s="60">
        <v>24</v>
      </c>
      <c r="U78" s="15">
        <v>0</v>
      </c>
      <c r="V78" s="8">
        <v>0.5</v>
      </c>
      <c r="W78" s="8">
        <v>12.8</v>
      </c>
      <c r="X78" s="45" t="str">
        <f t="shared" si="2"/>
        <v>NO</v>
      </c>
    </row>
    <row r="79" spans="14:24" x14ac:dyDescent="0.25">
      <c r="N79" s="62">
        <f t="shared" si="3"/>
        <v>44726</v>
      </c>
      <c r="O79" s="63">
        <v>0.90280000000000005</v>
      </c>
      <c r="P79" s="64">
        <v>8.48E-2</v>
      </c>
      <c r="Q79" s="16"/>
      <c r="R79" s="16">
        <v>1.24E-2</v>
      </c>
      <c r="S79" s="64">
        <v>0</v>
      </c>
      <c r="T79" s="60">
        <v>24</v>
      </c>
      <c r="U79" s="15">
        <v>0</v>
      </c>
      <c r="V79" s="8">
        <v>0.5</v>
      </c>
      <c r="W79" s="8">
        <v>12.8</v>
      </c>
      <c r="X79" s="45" t="str">
        <f t="shared" si="2"/>
        <v>NO</v>
      </c>
    </row>
    <row r="80" spans="14:24" x14ac:dyDescent="0.25">
      <c r="N80" s="62">
        <f t="shared" si="3"/>
        <v>44727</v>
      </c>
      <c r="O80" s="63">
        <v>0.89539999999999997</v>
      </c>
      <c r="P80" s="64">
        <v>9.1300000000000006E-2</v>
      </c>
      <c r="Q80" s="16"/>
      <c r="R80" s="16">
        <v>1.32E-2</v>
      </c>
      <c r="S80" s="64">
        <v>0</v>
      </c>
      <c r="T80" s="60">
        <v>24</v>
      </c>
      <c r="U80" s="15">
        <v>0</v>
      </c>
      <c r="V80" s="8">
        <v>0.5</v>
      </c>
      <c r="W80" s="8">
        <v>13</v>
      </c>
      <c r="X80" s="45" t="str">
        <f t="shared" si="2"/>
        <v>NO</v>
      </c>
    </row>
    <row r="81" spans="14:24" x14ac:dyDescent="0.25">
      <c r="N81" s="62">
        <f t="shared" si="3"/>
        <v>44728</v>
      </c>
      <c r="O81" s="63">
        <v>0.87770000000000004</v>
      </c>
      <c r="P81" s="64">
        <v>0.1075</v>
      </c>
      <c r="Q81" s="16"/>
      <c r="R81" s="16">
        <v>1.49E-2</v>
      </c>
      <c r="S81" s="64">
        <v>0</v>
      </c>
      <c r="T81" s="60">
        <v>24</v>
      </c>
      <c r="U81" s="15">
        <v>0</v>
      </c>
      <c r="V81" s="8">
        <v>0.6</v>
      </c>
      <c r="W81" s="8">
        <v>13.4</v>
      </c>
      <c r="X81" s="45" t="str">
        <f t="shared" si="2"/>
        <v>NO</v>
      </c>
    </row>
    <row r="82" spans="14:24" x14ac:dyDescent="0.25">
      <c r="N82" s="62">
        <f t="shared" si="3"/>
        <v>44729</v>
      </c>
      <c r="O82" s="63">
        <v>0.87060000000000004</v>
      </c>
      <c r="P82" s="64">
        <v>0.11559999999999999</v>
      </c>
      <c r="Q82" s="16"/>
      <c r="R82" s="16">
        <v>1.38E-2</v>
      </c>
      <c r="S82" s="64">
        <v>0</v>
      </c>
      <c r="T82" s="60">
        <v>24</v>
      </c>
      <c r="U82" s="15">
        <v>0</v>
      </c>
      <c r="V82" s="8">
        <v>0.4</v>
      </c>
      <c r="W82" s="8">
        <v>13.5</v>
      </c>
      <c r="X82" s="45" t="str">
        <f t="shared" si="2"/>
        <v>NO</v>
      </c>
    </row>
    <row r="83" spans="14:24" x14ac:dyDescent="0.25">
      <c r="N83" s="62">
        <f t="shared" si="3"/>
        <v>44730</v>
      </c>
      <c r="O83" s="63">
        <v>0.88060000000000005</v>
      </c>
      <c r="P83" s="64">
        <v>0.1065</v>
      </c>
      <c r="Q83" s="16"/>
      <c r="R83" s="16">
        <v>1.29E-2</v>
      </c>
      <c r="S83" s="64">
        <v>0</v>
      </c>
      <c r="T83" s="60">
        <v>24</v>
      </c>
      <c r="U83" s="15">
        <v>0</v>
      </c>
      <c r="V83" s="8">
        <v>0.4</v>
      </c>
      <c r="W83" s="8">
        <v>13.4</v>
      </c>
      <c r="X83" s="45" t="str">
        <f t="shared" si="2"/>
        <v>NO</v>
      </c>
    </row>
    <row r="84" spans="14:24" x14ac:dyDescent="0.25">
      <c r="N84" s="62">
        <f t="shared" si="3"/>
        <v>44731</v>
      </c>
      <c r="O84" s="63">
        <v>0.89549999999999996</v>
      </c>
      <c r="P84" s="64">
        <v>9.1700000000000004E-2</v>
      </c>
      <c r="Q84" s="16"/>
      <c r="R84" s="16">
        <v>1.2800000000000001E-2</v>
      </c>
      <c r="S84" s="64">
        <v>0</v>
      </c>
      <c r="T84" s="60">
        <v>24</v>
      </c>
      <c r="U84" s="15">
        <v>0</v>
      </c>
      <c r="V84" s="8">
        <v>0.5</v>
      </c>
      <c r="W84" s="8">
        <v>13.1</v>
      </c>
      <c r="X84" s="45" t="str">
        <f t="shared" si="2"/>
        <v>NO</v>
      </c>
    </row>
    <row r="85" spans="14:24" x14ac:dyDescent="0.25">
      <c r="N85" s="62">
        <f t="shared" si="3"/>
        <v>44732</v>
      </c>
      <c r="O85" s="63">
        <v>0.89539999999999997</v>
      </c>
      <c r="P85" s="64">
        <v>9.1899999999999996E-2</v>
      </c>
      <c r="Q85" s="16"/>
      <c r="R85" s="16">
        <v>1.2699999999999999E-2</v>
      </c>
      <c r="S85" s="64">
        <v>0</v>
      </c>
      <c r="T85" s="60">
        <v>24</v>
      </c>
      <c r="U85" s="15">
        <v>0</v>
      </c>
      <c r="V85" s="8">
        <v>0.6</v>
      </c>
      <c r="W85" s="8">
        <v>13.1</v>
      </c>
      <c r="X85" s="45" t="str">
        <f t="shared" si="2"/>
        <v>NO</v>
      </c>
    </row>
    <row r="86" spans="14:24" x14ac:dyDescent="0.25">
      <c r="N86" s="62">
        <f t="shared" si="3"/>
        <v>44733</v>
      </c>
      <c r="O86" s="63">
        <v>0.8891</v>
      </c>
      <c r="P86" s="64">
        <v>9.8100000000000007E-2</v>
      </c>
      <c r="Q86" s="16"/>
      <c r="R86" s="16">
        <v>1.2800000000000001E-2</v>
      </c>
      <c r="S86" s="64">
        <v>0</v>
      </c>
      <c r="T86" s="60">
        <v>24</v>
      </c>
      <c r="U86" s="15">
        <v>0</v>
      </c>
      <c r="V86" s="8">
        <v>0.5</v>
      </c>
      <c r="W86" s="8">
        <v>13.2</v>
      </c>
      <c r="X86" s="45" t="str">
        <f t="shared" si="2"/>
        <v>NO</v>
      </c>
    </row>
    <row r="87" spans="14:24" x14ac:dyDescent="0.25">
      <c r="N87" s="62">
        <f t="shared" si="3"/>
        <v>44734</v>
      </c>
      <c r="O87" s="63">
        <v>0.87490000000000001</v>
      </c>
      <c r="P87" s="64">
        <v>0.11260000000000001</v>
      </c>
      <c r="Q87" s="16"/>
      <c r="R87" s="16">
        <v>1.24E-2</v>
      </c>
      <c r="S87" s="64">
        <v>0</v>
      </c>
      <c r="T87" s="60">
        <v>24</v>
      </c>
      <c r="U87" s="15">
        <v>0</v>
      </c>
      <c r="V87" s="8">
        <v>0.5</v>
      </c>
      <c r="W87" s="8">
        <v>13.5</v>
      </c>
      <c r="X87" s="45" t="str">
        <f t="shared" si="2"/>
        <v>NO</v>
      </c>
    </row>
    <row r="88" spans="14:24" x14ac:dyDescent="0.25">
      <c r="N88" s="62">
        <f t="shared" si="3"/>
        <v>44735</v>
      </c>
      <c r="O88" s="63">
        <v>0.80049999999999999</v>
      </c>
      <c r="P88" s="64">
        <v>0.1913</v>
      </c>
      <c r="Q88" s="16"/>
      <c r="R88" s="16">
        <v>8.2000000000000007E-3</v>
      </c>
      <c r="S88" s="64">
        <v>0</v>
      </c>
      <c r="T88" s="60">
        <v>24</v>
      </c>
      <c r="U88" s="15">
        <v>0</v>
      </c>
      <c r="V88" s="8">
        <v>0.4</v>
      </c>
      <c r="W88" s="8">
        <v>15.3</v>
      </c>
      <c r="X88" s="45" t="str">
        <f t="shared" si="2"/>
        <v>NO</v>
      </c>
    </row>
    <row r="89" spans="14:24" x14ac:dyDescent="0.25">
      <c r="N89" s="62">
        <f t="shared" si="3"/>
        <v>44736</v>
      </c>
      <c r="O89" s="63">
        <v>0.78029999999999999</v>
      </c>
      <c r="P89" s="64">
        <v>0.2094</v>
      </c>
      <c r="Q89" s="16"/>
      <c r="R89" s="16">
        <v>1.03E-2</v>
      </c>
      <c r="S89" s="64">
        <v>0</v>
      </c>
      <c r="T89" s="60">
        <v>24</v>
      </c>
      <c r="U89" s="15">
        <v>0</v>
      </c>
      <c r="V89" s="8">
        <v>0.5</v>
      </c>
      <c r="W89" s="8">
        <v>15.7</v>
      </c>
      <c r="X89" s="45" t="str">
        <f t="shared" si="2"/>
        <v>NO</v>
      </c>
    </row>
    <row r="90" spans="14:24" x14ac:dyDescent="0.25">
      <c r="N90" s="62">
        <f t="shared" si="3"/>
        <v>44737</v>
      </c>
      <c r="O90" s="63">
        <v>0.80230000000000001</v>
      </c>
      <c r="P90" s="64">
        <v>0.18679999999999999</v>
      </c>
      <c r="Q90" s="16"/>
      <c r="R90" s="16">
        <v>1.09E-2</v>
      </c>
      <c r="S90" s="64">
        <v>0</v>
      </c>
      <c r="T90" s="60">
        <v>24</v>
      </c>
      <c r="U90" s="15">
        <v>0</v>
      </c>
      <c r="V90" s="8">
        <v>0.5</v>
      </c>
      <c r="W90" s="8">
        <v>15.1</v>
      </c>
      <c r="X90" s="45" t="str">
        <f t="shared" si="2"/>
        <v>NO</v>
      </c>
    </row>
    <row r="91" spans="14:24" x14ac:dyDescent="0.25">
      <c r="N91" s="62">
        <f t="shared" si="3"/>
        <v>44738</v>
      </c>
      <c r="O91" s="63">
        <v>0.81659999999999999</v>
      </c>
      <c r="P91" s="64">
        <v>0.1724</v>
      </c>
      <c r="Q91" s="16"/>
      <c r="R91" s="16">
        <v>1.0999999999999999E-2</v>
      </c>
      <c r="S91" s="64">
        <v>0</v>
      </c>
      <c r="T91" s="60">
        <v>24</v>
      </c>
      <c r="U91" s="15">
        <v>0</v>
      </c>
      <c r="V91" s="8">
        <v>0.6</v>
      </c>
      <c r="W91" s="8">
        <v>14.8</v>
      </c>
      <c r="X91" s="45" t="str">
        <f t="shared" si="2"/>
        <v>NO</v>
      </c>
    </row>
    <row r="92" spans="14:24" x14ac:dyDescent="0.25">
      <c r="N92" s="62">
        <f t="shared" si="3"/>
        <v>44739</v>
      </c>
      <c r="O92" s="63">
        <v>0.8105</v>
      </c>
      <c r="P92" s="64">
        <v>0.17730000000000001</v>
      </c>
      <c r="Q92" s="16"/>
      <c r="R92" s="16">
        <v>1.2200000000000001E-2</v>
      </c>
      <c r="S92" s="64">
        <v>0</v>
      </c>
      <c r="T92" s="60">
        <v>24</v>
      </c>
      <c r="U92" s="15">
        <v>0</v>
      </c>
      <c r="V92" s="8">
        <v>0.6</v>
      </c>
      <c r="W92" s="8">
        <v>14.9</v>
      </c>
      <c r="X92" s="45" t="str">
        <f t="shared" si="2"/>
        <v>NO</v>
      </c>
    </row>
    <row r="93" spans="14:24" x14ac:dyDescent="0.25">
      <c r="N93" s="62">
        <f t="shared" si="3"/>
        <v>44740</v>
      </c>
      <c r="O93" s="63">
        <v>0.78549999999999998</v>
      </c>
      <c r="P93" s="64">
        <v>0.19950000000000001</v>
      </c>
      <c r="Q93" s="16"/>
      <c r="R93" s="16">
        <v>1.4999999999999999E-2</v>
      </c>
      <c r="S93" s="64">
        <v>0</v>
      </c>
      <c r="T93" s="60">
        <v>24</v>
      </c>
      <c r="U93" s="15">
        <v>0</v>
      </c>
      <c r="V93" s="8">
        <v>1.1000000000000001</v>
      </c>
      <c r="W93" s="8">
        <v>15.5</v>
      </c>
      <c r="X93" s="45" t="str">
        <f t="shared" si="2"/>
        <v>NO</v>
      </c>
    </row>
    <row r="94" spans="14:24" x14ac:dyDescent="0.25">
      <c r="N94" s="62">
        <f>N93+1</f>
        <v>44741</v>
      </c>
      <c r="O94" s="63">
        <v>0.79690000000000005</v>
      </c>
      <c r="P94" s="64">
        <v>0.18940000000000001</v>
      </c>
      <c r="Q94" s="16"/>
      <c r="R94" s="16">
        <v>1.37E-2</v>
      </c>
      <c r="S94" s="64">
        <v>0</v>
      </c>
      <c r="T94" s="60">
        <v>23</v>
      </c>
      <c r="U94" s="15">
        <v>0</v>
      </c>
      <c r="V94" s="8">
        <v>0.5</v>
      </c>
      <c r="W94" s="8">
        <v>15.2</v>
      </c>
      <c r="X94" s="45" t="str">
        <f t="shared" si="2"/>
        <v>NO</v>
      </c>
    </row>
    <row r="95" spans="14:24" x14ac:dyDescent="0.25">
      <c r="N95" s="62">
        <f>N94+1</f>
        <v>44742</v>
      </c>
      <c r="O95" s="63">
        <v>0.78210000000000002</v>
      </c>
      <c r="P95" s="64">
        <v>0.2059</v>
      </c>
      <c r="Q95" s="16"/>
      <c r="R95" s="16">
        <v>1.1900000000000001E-2</v>
      </c>
      <c r="S95" s="64">
        <v>0</v>
      </c>
      <c r="T95" s="60">
        <f>[1]DAILY!$D191</f>
        <v>24</v>
      </c>
      <c r="U95" s="15">
        <v>0</v>
      </c>
      <c r="V95" s="8">
        <v>0.5</v>
      </c>
      <c r="W95" s="8">
        <v>15.5</v>
      </c>
      <c r="X95" s="45" t="str">
        <f t="shared" si="2"/>
        <v>NO</v>
      </c>
    </row>
    <row r="96" spans="14:24" hidden="1" x14ac:dyDescent="0.25">
      <c r="N96" s="103">
        <f>[1]DAILY!$B192</f>
        <v>0</v>
      </c>
      <c r="O96" s="104">
        <f>[2]DAILY!$Q192</f>
        <v>0.84282591847172494</v>
      </c>
      <c r="P96" s="105">
        <f>[2]DAILY!$R192</f>
        <v>0.11726013411920196</v>
      </c>
      <c r="Q96" s="105">
        <f>[2]DAILY!$T192</f>
        <v>0</v>
      </c>
      <c r="R96" s="105">
        <f>[2]DAILY!$S192</f>
        <v>3.99139474090731E-2</v>
      </c>
      <c r="S96" s="106">
        <f>[2]DAILY!$U192</f>
        <v>0</v>
      </c>
      <c r="T96" s="76">
        <f>[2]DAILY!$D192</f>
        <v>24</v>
      </c>
      <c r="U96" s="77">
        <f>[2]DAILY!$E192</f>
        <v>0</v>
      </c>
      <c r="V96" s="78">
        <f>[2]DAILY!$F192</f>
        <v>1.0459382370275538</v>
      </c>
      <c r="W96" s="78">
        <f>[2]DAILY!$G192</f>
        <v>14.123951188640648</v>
      </c>
      <c r="X96" s="107" t="str">
        <f t="shared" si="2"/>
        <v>NO</v>
      </c>
    </row>
    <row r="97" spans="14:24" ht="13.8" hidden="1" thickBot="1" x14ac:dyDescent="0.3">
      <c r="N97" s="103">
        <f>[1]DAILY!$B193</f>
        <v>0</v>
      </c>
      <c r="O97" s="108">
        <f>[2]DAILY!$Q193</f>
        <v>0.84556596505846793</v>
      </c>
      <c r="P97" s="74">
        <f>[2]DAILY!$R193</f>
        <v>0.11421276839594412</v>
      </c>
      <c r="Q97" s="74">
        <f>[2]DAILY!$T193</f>
        <v>0</v>
      </c>
      <c r="R97" s="74">
        <f>[2]DAILY!$S193</f>
        <v>4.0221266545587955E-2</v>
      </c>
      <c r="S97" s="75">
        <f>[2]DAILY!$U193</f>
        <v>0</v>
      </c>
      <c r="T97" s="80">
        <f>[2]DAILY!$D193</f>
        <v>24</v>
      </c>
      <c r="U97" s="81">
        <f>[2]DAILY!$E193</f>
        <v>0</v>
      </c>
      <c r="V97" s="82">
        <f>[2]DAILY!$F193</f>
        <v>1.0762673583188465</v>
      </c>
      <c r="W97" s="82">
        <f>[2]DAILY!$G193</f>
        <v>13.972705921940952</v>
      </c>
      <c r="X97" s="79" t="str">
        <f t="shared" si="2"/>
        <v>NO</v>
      </c>
    </row>
  </sheetData>
  <mergeCells count="14">
    <mergeCell ref="B5:B7"/>
    <mergeCell ref="E5:F9"/>
    <mergeCell ref="B8:C8"/>
    <mergeCell ref="B9:C9"/>
    <mergeCell ref="H5:I9"/>
    <mergeCell ref="K5:L9"/>
    <mergeCell ref="D2:L2"/>
    <mergeCell ref="O2:X2"/>
    <mergeCell ref="D3:F3"/>
    <mergeCell ref="G3:I3"/>
    <mergeCell ref="J3:L3"/>
    <mergeCell ref="N3:N4"/>
    <mergeCell ref="O3:S3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Y97"/>
  <sheetViews>
    <sheetView showGridLines="0" topLeftCell="A22" zoomScale="70" zoomScaleNormal="70" workbookViewId="0">
      <selection activeCell="N62" sqref="N62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14" customWidth="1"/>
    <col min="15" max="19" width="13.6640625" customWidth="1"/>
    <col min="20" max="20" width="12.5546875" style="19" bestFit="1" customWidth="1"/>
    <col min="21" max="21" width="15.5546875" style="19" bestFit="1" customWidth="1"/>
    <col min="22" max="23" width="13.6640625" customWidth="1"/>
    <col min="24" max="24" width="13.6640625" style="19" customWidth="1"/>
    <col min="25" max="25" width="2.6640625" customWidth="1"/>
  </cols>
  <sheetData>
    <row r="1" spans="2:24" ht="13.8" thickBot="1" x14ac:dyDescent="0.3"/>
    <row r="2" spans="2:24" x14ac:dyDescent="0.25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17"/>
      <c r="O2" s="265" t="s">
        <v>22</v>
      </c>
      <c r="P2" s="266"/>
      <c r="Q2" s="266"/>
      <c r="R2" s="266"/>
      <c r="S2" s="266"/>
      <c r="T2" s="266"/>
      <c r="U2" s="266"/>
      <c r="V2" s="266"/>
      <c r="W2" s="266"/>
      <c r="X2" s="267"/>
    </row>
    <row r="3" spans="2:24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70" t="s">
        <v>23</v>
      </c>
      <c r="O3" s="255" t="s">
        <v>24</v>
      </c>
      <c r="P3" s="256"/>
      <c r="Q3" s="256"/>
      <c r="R3" s="256"/>
      <c r="S3" s="257"/>
      <c r="T3" s="258" t="s">
        <v>25</v>
      </c>
      <c r="U3" s="259"/>
      <c r="V3" s="259"/>
      <c r="W3" s="259"/>
      <c r="X3" s="260"/>
    </row>
    <row r="4" spans="2:24" ht="16.2" thickBot="1" x14ac:dyDescent="0.4">
      <c r="B4" s="12"/>
      <c r="C4" s="13"/>
      <c r="D4" s="5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30</v>
      </c>
      <c r="J4" s="30" t="s">
        <v>28</v>
      </c>
      <c r="K4" s="5" t="s">
        <v>29</v>
      </c>
      <c r="L4" s="6" t="s">
        <v>30</v>
      </c>
      <c r="N4" s="271"/>
      <c r="O4" s="42" t="s">
        <v>31</v>
      </c>
      <c r="P4" s="27" t="s">
        <v>32</v>
      </c>
      <c r="Q4" s="27" t="s">
        <v>33</v>
      </c>
      <c r="R4" s="27" t="s">
        <v>34</v>
      </c>
      <c r="S4" s="57" t="s">
        <v>35</v>
      </c>
      <c r="T4" s="58" t="s">
        <v>36</v>
      </c>
      <c r="U4" s="29" t="s">
        <v>37</v>
      </c>
      <c r="V4" s="27" t="s">
        <v>38</v>
      </c>
      <c r="W4" s="27" t="s">
        <v>39</v>
      </c>
      <c r="X4" s="43" t="s">
        <v>40</v>
      </c>
    </row>
    <row r="5" spans="2:24" ht="12.75" customHeight="1" thickTop="1" x14ac:dyDescent="0.25">
      <c r="B5" s="237" t="s">
        <v>41</v>
      </c>
      <c r="C5" s="39" t="s">
        <v>42</v>
      </c>
      <c r="D5" s="8">
        <f>MIN(V5:V35)</f>
        <v>0</v>
      </c>
      <c r="E5" s="261" t="s">
        <v>47</v>
      </c>
      <c r="F5" s="261"/>
      <c r="G5" s="8">
        <f>MIN(V36:V63)</f>
        <v>0</v>
      </c>
      <c r="H5" s="261" t="s">
        <v>47</v>
      </c>
      <c r="I5" s="261"/>
      <c r="J5" s="8">
        <f>MIN(V64:V95)</f>
        <v>1.8</v>
      </c>
      <c r="K5" s="261" t="s">
        <v>47</v>
      </c>
      <c r="L5" s="262"/>
      <c r="N5" s="41">
        <f>'A51 Boiler 5'!N5</f>
        <v>44652</v>
      </c>
      <c r="O5" s="124">
        <v>0.9778</v>
      </c>
      <c r="P5" s="124">
        <v>1.6299999999999999E-2</v>
      </c>
      <c r="Q5" s="16"/>
      <c r="R5" s="16">
        <v>5.8999999999999999E-3</v>
      </c>
      <c r="S5" s="16">
        <v>0</v>
      </c>
      <c r="T5" s="59">
        <v>24</v>
      </c>
      <c r="U5" s="55">
        <f>[3]DAILY!$E$198</f>
        <v>0</v>
      </c>
      <c r="V5" s="56">
        <v>2.2000000000000002</v>
      </c>
      <c r="W5" s="56">
        <v>10.3</v>
      </c>
      <c r="X5" s="45" t="str">
        <f>[4]DAILY!$H$198</f>
        <v>NO</v>
      </c>
    </row>
    <row r="6" spans="2:24" x14ac:dyDescent="0.25">
      <c r="B6" s="238"/>
      <c r="C6" s="40" t="s">
        <v>43</v>
      </c>
      <c r="D6" s="8">
        <f>MAX(V5:V35)</f>
        <v>2.4</v>
      </c>
      <c r="E6" s="261"/>
      <c r="F6" s="261"/>
      <c r="G6" s="8">
        <f>MAX(V36:V63)</f>
        <v>3</v>
      </c>
      <c r="H6" s="261"/>
      <c r="I6" s="261"/>
      <c r="J6" s="8">
        <f>MAX(V64:V95)</f>
        <v>1.8</v>
      </c>
      <c r="K6" s="261"/>
      <c r="L6" s="262"/>
      <c r="N6" s="41">
        <f>N5+1</f>
        <v>44653</v>
      </c>
      <c r="O6" s="139">
        <v>0.97309999999999997</v>
      </c>
      <c r="P6" s="139">
        <v>2.1999999999999999E-2</v>
      </c>
      <c r="Q6" s="54"/>
      <c r="R6" s="54">
        <v>4.7999999999999996E-3</v>
      </c>
      <c r="S6" s="140">
        <v>0</v>
      </c>
      <c r="T6" s="59">
        <v>24</v>
      </c>
      <c r="U6" s="55">
        <v>0</v>
      </c>
      <c r="V6" s="56">
        <v>2.4</v>
      </c>
      <c r="W6" s="56">
        <v>10.4</v>
      </c>
      <c r="X6" s="45" t="str">
        <f t="shared" ref="X6:X61" si="0">IF(V6&gt;W6,"YES","NO")</f>
        <v>NO</v>
      </c>
    </row>
    <row r="7" spans="2:24" x14ac:dyDescent="0.25">
      <c r="B7" s="238"/>
      <c r="C7" s="40" t="s">
        <v>44</v>
      </c>
      <c r="D7" s="4">
        <f>COUNTIF(X5:X35,"YES")</f>
        <v>0</v>
      </c>
      <c r="E7" s="261"/>
      <c r="F7" s="261"/>
      <c r="G7" s="4">
        <f>COUNTIF(X36:X63,"YES")</f>
        <v>0</v>
      </c>
      <c r="H7" s="261"/>
      <c r="I7" s="261"/>
      <c r="J7" s="4">
        <f>COUNTIF(X64:X95,"YES")</f>
        <v>0</v>
      </c>
      <c r="K7" s="261"/>
      <c r="L7" s="262"/>
      <c r="N7" s="41">
        <f t="shared" ref="N7:N70" si="1">N6+1</f>
        <v>44654</v>
      </c>
      <c r="O7" s="139">
        <v>0.97450000000000003</v>
      </c>
      <c r="P7" s="139">
        <v>2.1100000000000001E-2</v>
      </c>
      <c r="Q7" s="54"/>
      <c r="R7" s="54">
        <v>4.4000000000000003E-3</v>
      </c>
      <c r="S7" s="140">
        <v>0</v>
      </c>
      <c r="T7" s="59">
        <v>24</v>
      </c>
      <c r="U7" s="55">
        <v>0</v>
      </c>
      <c r="V7" s="56">
        <v>2.4</v>
      </c>
      <c r="W7" s="56">
        <v>10.4</v>
      </c>
      <c r="X7" s="45" t="str">
        <f t="shared" si="0"/>
        <v>NO</v>
      </c>
    </row>
    <row r="8" spans="2:24" x14ac:dyDescent="0.25">
      <c r="B8" s="239" t="s">
        <v>45</v>
      </c>
      <c r="C8" s="272"/>
      <c r="D8" s="222">
        <v>2.1</v>
      </c>
      <c r="E8" s="261"/>
      <c r="F8" s="261"/>
      <c r="G8" s="207">
        <v>2.2000000000000002</v>
      </c>
      <c r="H8" s="261"/>
      <c r="I8" s="261"/>
      <c r="J8" s="207">
        <v>3</v>
      </c>
      <c r="K8" s="261"/>
      <c r="L8" s="262"/>
      <c r="N8" s="41">
        <f t="shared" si="1"/>
        <v>44655</v>
      </c>
      <c r="O8" s="139">
        <v>0.96240000000000003</v>
      </c>
      <c r="P8" s="139">
        <v>2.1600000000000001E-2</v>
      </c>
      <c r="Q8" s="54"/>
      <c r="R8" s="54">
        <v>1.6E-2</v>
      </c>
      <c r="S8" s="140">
        <v>1E-4</v>
      </c>
      <c r="T8" s="59">
        <v>24</v>
      </c>
      <c r="U8" s="55">
        <v>0</v>
      </c>
      <c r="V8" s="56">
        <v>2.1</v>
      </c>
      <c r="W8" s="56">
        <v>10.4</v>
      </c>
      <c r="X8" s="45" t="str">
        <f t="shared" si="0"/>
        <v>NO</v>
      </c>
    </row>
    <row r="9" spans="2:24" ht="13.8" thickBot="1" x14ac:dyDescent="0.3">
      <c r="B9" s="241" t="s">
        <v>46</v>
      </c>
      <c r="C9" s="273"/>
      <c r="D9" s="223">
        <v>10.4</v>
      </c>
      <c r="E9" s="263"/>
      <c r="F9" s="263"/>
      <c r="G9" s="210">
        <v>9.1</v>
      </c>
      <c r="H9" s="263"/>
      <c r="I9" s="263"/>
      <c r="J9" s="210">
        <v>11.3</v>
      </c>
      <c r="K9" s="263"/>
      <c r="L9" s="264"/>
      <c r="N9" s="41">
        <f t="shared" si="1"/>
        <v>44656</v>
      </c>
      <c r="O9" s="139">
        <v>0.97050000000000003</v>
      </c>
      <c r="P9" s="139">
        <v>0.01</v>
      </c>
      <c r="Q9" s="54"/>
      <c r="R9" s="54">
        <v>1.9400000000000001E-2</v>
      </c>
      <c r="S9" s="140">
        <v>0</v>
      </c>
      <c r="T9" s="59">
        <v>24</v>
      </c>
      <c r="U9" s="55">
        <v>0</v>
      </c>
      <c r="V9" s="56">
        <v>2.2000000000000002</v>
      </c>
      <c r="W9" s="56">
        <v>10.1</v>
      </c>
      <c r="X9" s="45" t="str">
        <f t="shared" si="0"/>
        <v>NO</v>
      </c>
    </row>
    <row r="10" spans="2:24" ht="13.8" thickTop="1" x14ac:dyDescent="0.25">
      <c r="N10" s="41">
        <f t="shared" si="1"/>
        <v>44657</v>
      </c>
      <c r="O10" s="139">
        <v>0.95020000000000004</v>
      </c>
      <c r="P10" s="139">
        <v>5.1999999999999998E-3</v>
      </c>
      <c r="Q10" s="54"/>
      <c r="R10" s="54">
        <v>4.4600000000000001E-2</v>
      </c>
      <c r="S10" s="140">
        <v>0</v>
      </c>
      <c r="T10" s="59">
        <v>24</v>
      </c>
      <c r="U10" s="55">
        <v>0</v>
      </c>
      <c r="V10" s="56">
        <v>2.4</v>
      </c>
      <c r="W10" s="56">
        <v>9.9</v>
      </c>
      <c r="X10" s="45" t="str">
        <f t="shared" si="0"/>
        <v>NO</v>
      </c>
    </row>
    <row r="11" spans="2:24" x14ac:dyDescent="0.25">
      <c r="N11" s="41">
        <f t="shared" si="1"/>
        <v>44658</v>
      </c>
      <c r="O11" s="139">
        <v>0.94479999999999997</v>
      </c>
      <c r="P11" s="139">
        <v>1.0800000000000001E-2</v>
      </c>
      <c r="Q11" s="54"/>
      <c r="R11" s="54">
        <v>4.4299999999999999E-2</v>
      </c>
      <c r="S11" s="140">
        <v>1E-4</v>
      </c>
      <c r="T11" s="59">
        <v>24</v>
      </c>
      <c r="U11" s="55">
        <v>0</v>
      </c>
      <c r="V11" s="56">
        <v>2.2999999999999998</v>
      </c>
      <c r="W11" s="56">
        <v>10</v>
      </c>
      <c r="X11" s="45" t="str">
        <f t="shared" si="0"/>
        <v>NO</v>
      </c>
    </row>
    <row r="12" spans="2:24" x14ac:dyDescent="0.25">
      <c r="N12" s="41">
        <f t="shared" si="1"/>
        <v>44659</v>
      </c>
      <c r="O12" s="139">
        <v>0.94089999999999996</v>
      </c>
      <c r="P12" s="139">
        <v>4.7899999999999998E-2</v>
      </c>
      <c r="Q12" s="54"/>
      <c r="R12" s="54">
        <v>1.11E-2</v>
      </c>
      <c r="S12" s="140">
        <v>1E-4</v>
      </c>
      <c r="T12" s="59">
        <v>24</v>
      </c>
      <c r="U12" s="55">
        <v>0</v>
      </c>
      <c r="V12" s="56">
        <v>0</v>
      </c>
      <c r="W12" s="56">
        <v>11</v>
      </c>
      <c r="X12" s="45" t="str">
        <f t="shared" si="0"/>
        <v>NO</v>
      </c>
    </row>
    <row r="13" spans="2:24" x14ac:dyDescent="0.25">
      <c r="N13" s="41">
        <f t="shared" si="1"/>
        <v>44660</v>
      </c>
      <c r="O13" s="139">
        <v>0.97460000000000002</v>
      </c>
      <c r="P13" s="139">
        <v>2.0299999999999999E-2</v>
      </c>
      <c r="Q13" s="54"/>
      <c r="R13" s="54">
        <v>5.1000000000000004E-3</v>
      </c>
      <c r="S13" s="140">
        <v>0</v>
      </c>
      <c r="T13" s="59">
        <v>24</v>
      </c>
      <c r="U13" s="55">
        <v>0</v>
      </c>
      <c r="V13" s="56">
        <v>2.2999999999999998</v>
      </c>
      <c r="W13" s="56">
        <v>10.4</v>
      </c>
      <c r="X13" s="45" t="str">
        <f t="shared" si="0"/>
        <v>NO</v>
      </c>
    </row>
    <row r="14" spans="2:24" x14ac:dyDescent="0.25">
      <c r="N14" s="41">
        <f t="shared" si="1"/>
        <v>44661</v>
      </c>
      <c r="O14" s="139">
        <v>0.98219999999999996</v>
      </c>
      <c r="P14" s="139">
        <v>1.2999999999999999E-2</v>
      </c>
      <c r="Q14" s="54"/>
      <c r="R14" s="54">
        <v>4.7000000000000002E-3</v>
      </c>
      <c r="S14" s="140">
        <v>0</v>
      </c>
      <c r="T14" s="59">
        <v>24</v>
      </c>
      <c r="U14" s="55">
        <v>0</v>
      </c>
      <c r="V14" s="56">
        <v>2.1</v>
      </c>
      <c r="W14" s="56">
        <v>10.199999999999999</v>
      </c>
      <c r="X14" s="45" t="str">
        <f t="shared" si="0"/>
        <v>NO</v>
      </c>
    </row>
    <row r="15" spans="2:24" x14ac:dyDescent="0.25">
      <c r="N15" s="41">
        <f t="shared" si="1"/>
        <v>44662</v>
      </c>
      <c r="O15" s="139">
        <v>0.97430000000000005</v>
      </c>
      <c r="P15" s="139">
        <v>2.06E-2</v>
      </c>
      <c r="Q15" s="54"/>
      <c r="R15" s="54">
        <v>5.0000000000000001E-3</v>
      </c>
      <c r="S15" s="140">
        <v>1E-4</v>
      </c>
      <c r="T15" s="59">
        <v>24</v>
      </c>
      <c r="U15" s="55">
        <v>0</v>
      </c>
      <c r="V15" s="56">
        <v>2.1</v>
      </c>
      <c r="W15" s="56">
        <v>10.4</v>
      </c>
      <c r="X15" s="45" t="str">
        <f t="shared" si="0"/>
        <v>NO</v>
      </c>
    </row>
    <row r="16" spans="2:24" x14ac:dyDescent="0.25">
      <c r="N16" s="41">
        <f t="shared" si="1"/>
        <v>44663</v>
      </c>
      <c r="O16" s="139">
        <v>0.96989999999999998</v>
      </c>
      <c r="P16" s="139">
        <v>2.5600000000000001E-2</v>
      </c>
      <c r="Q16" s="54"/>
      <c r="R16" s="54">
        <v>4.4999999999999997E-3</v>
      </c>
      <c r="S16" s="140">
        <v>1E-4</v>
      </c>
      <c r="T16" s="59">
        <v>24</v>
      </c>
      <c r="U16" s="55">
        <v>0</v>
      </c>
      <c r="V16" s="56">
        <v>1.8</v>
      </c>
      <c r="W16" s="56">
        <v>10.5</v>
      </c>
      <c r="X16" s="45" t="str">
        <f t="shared" si="0"/>
        <v>NO</v>
      </c>
    </row>
    <row r="17" spans="14:25" s="2" customFormat="1" x14ac:dyDescent="0.25">
      <c r="N17" s="41">
        <f t="shared" si="1"/>
        <v>44664</v>
      </c>
      <c r="O17" s="141">
        <v>0.93130000000000002</v>
      </c>
      <c r="P17" s="139">
        <v>3.5099999999999999E-2</v>
      </c>
      <c r="Q17" s="54"/>
      <c r="R17" s="54">
        <v>3.3599999999999998E-2</v>
      </c>
      <c r="S17" s="140">
        <v>1E-4</v>
      </c>
      <c r="T17" s="59">
        <v>24</v>
      </c>
      <c r="U17" s="55">
        <v>0</v>
      </c>
      <c r="V17" s="56">
        <v>2.2999999999999998</v>
      </c>
      <c r="W17" s="56">
        <v>10.6</v>
      </c>
      <c r="X17" s="45" t="str">
        <f t="shared" si="0"/>
        <v>NO</v>
      </c>
      <c r="Y17"/>
    </row>
    <row r="18" spans="14:25" x14ac:dyDescent="0.25">
      <c r="N18" s="41">
        <f t="shared" si="1"/>
        <v>44665</v>
      </c>
      <c r="O18" s="139">
        <v>0.95920000000000005</v>
      </c>
      <c r="P18" s="139">
        <v>3.3599999999999998E-2</v>
      </c>
      <c r="Q18" s="54"/>
      <c r="R18" s="54">
        <v>7.1000000000000004E-3</v>
      </c>
      <c r="S18" s="140">
        <v>0</v>
      </c>
      <c r="T18" s="59">
        <v>24</v>
      </c>
      <c r="U18" s="55">
        <v>0</v>
      </c>
      <c r="V18" s="56">
        <v>2.2999999999999998</v>
      </c>
      <c r="W18" s="56">
        <v>10.7</v>
      </c>
      <c r="X18" s="45" t="str">
        <f t="shared" si="0"/>
        <v>NO</v>
      </c>
    </row>
    <row r="19" spans="14:25" x14ac:dyDescent="0.25">
      <c r="N19" s="41">
        <f t="shared" si="1"/>
        <v>44666</v>
      </c>
      <c r="O19" s="139">
        <v>0.96479999999999999</v>
      </c>
      <c r="P19" s="139">
        <v>2.9399999999999999E-2</v>
      </c>
      <c r="Q19" s="54"/>
      <c r="R19" s="54">
        <v>5.7000000000000002E-3</v>
      </c>
      <c r="S19" s="140">
        <v>1E-4</v>
      </c>
      <c r="T19" s="59">
        <v>24</v>
      </c>
      <c r="U19" s="55">
        <v>0</v>
      </c>
      <c r="V19" s="56">
        <v>2</v>
      </c>
      <c r="W19" s="56">
        <v>10.6</v>
      </c>
      <c r="X19" s="45" t="str">
        <f t="shared" si="0"/>
        <v>NO</v>
      </c>
    </row>
    <row r="20" spans="14:25" x14ac:dyDescent="0.25">
      <c r="N20" s="41">
        <f t="shared" si="1"/>
        <v>44667</v>
      </c>
      <c r="O20" s="139">
        <v>0.96440000000000003</v>
      </c>
      <c r="P20" s="139">
        <v>2.81E-2</v>
      </c>
      <c r="Q20" s="54"/>
      <c r="R20" s="54">
        <v>7.4000000000000003E-3</v>
      </c>
      <c r="S20" s="140">
        <v>1E-4</v>
      </c>
      <c r="T20" s="59">
        <v>24</v>
      </c>
      <c r="U20" s="55">
        <v>0</v>
      </c>
      <c r="V20" s="56">
        <v>1.6</v>
      </c>
      <c r="W20" s="56">
        <v>10.6</v>
      </c>
      <c r="X20" s="45" t="str">
        <f t="shared" si="0"/>
        <v>NO</v>
      </c>
    </row>
    <row r="21" spans="14:25" x14ac:dyDescent="0.25">
      <c r="N21" s="41">
        <f t="shared" si="1"/>
        <v>44668</v>
      </c>
      <c r="O21" s="139">
        <v>0.97370000000000001</v>
      </c>
      <c r="P21" s="139">
        <v>2.1399999999999999E-2</v>
      </c>
      <c r="Q21" s="54"/>
      <c r="R21" s="54">
        <v>4.7999999999999996E-3</v>
      </c>
      <c r="S21" s="140">
        <v>1E-4</v>
      </c>
      <c r="T21" s="59">
        <v>24</v>
      </c>
      <c r="U21" s="55">
        <v>0</v>
      </c>
      <c r="V21" s="56">
        <v>1.8</v>
      </c>
      <c r="W21" s="56">
        <v>10.4</v>
      </c>
      <c r="X21" s="45" t="str">
        <f t="shared" si="0"/>
        <v>NO</v>
      </c>
    </row>
    <row r="22" spans="14:25" x14ac:dyDescent="0.25">
      <c r="N22" s="41">
        <f t="shared" si="1"/>
        <v>44669</v>
      </c>
      <c r="O22" s="139">
        <v>0.96879999999999999</v>
      </c>
      <c r="P22" s="139">
        <v>2.6200000000000001E-2</v>
      </c>
      <c r="Q22" s="54"/>
      <c r="R22" s="54">
        <v>4.8999999999999998E-3</v>
      </c>
      <c r="S22" s="140">
        <v>0</v>
      </c>
      <c r="T22" s="59">
        <v>24</v>
      </c>
      <c r="U22" s="55">
        <v>0</v>
      </c>
      <c r="V22" s="56">
        <v>2</v>
      </c>
      <c r="W22" s="56">
        <v>10.5</v>
      </c>
      <c r="X22" s="45" t="str">
        <f t="shared" si="0"/>
        <v>NO</v>
      </c>
    </row>
    <row r="23" spans="14:25" x14ac:dyDescent="0.25">
      <c r="N23" s="41">
        <f t="shared" si="1"/>
        <v>44670</v>
      </c>
      <c r="O23" s="139">
        <v>0.97760000000000002</v>
      </c>
      <c r="P23" s="139">
        <v>1.7600000000000001E-2</v>
      </c>
      <c r="Q23" s="54"/>
      <c r="R23" s="54">
        <v>4.7000000000000002E-3</v>
      </c>
      <c r="S23" s="140">
        <v>1E-4</v>
      </c>
      <c r="T23" s="59">
        <v>24</v>
      </c>
      <c r="U23" s="55">
        <v>0</v>
      </c>
      <c r="V23" s="56">
        <v>2</v>
      </c>
      <c r="W23" s="56">
        <v>10.3</v>
      </c>
      <c r="X23" s="45" t="str">
        <f t="shared" si="0"/>
        <v>NO</v>
      </c>
    </row>
    <row r="24" spans="14:25" x14ac:dyDescent="0.25">
      <c r="N24" s="41">
        <f t="shared" si="1"/>
        <v>44671</v>
      </c>
      <c r="O24" s="139">
        <v>0.97189999999999999</v>
      </c>
      <c r="P24" s="139">
        <v>2.3800000000000002E-2</v>
      </c>
      <c r="Q24" s="54"/>
      <c r="R24" s="54">
        <v>4.4000000000000003E-3</v>
      </c>
      <c r="S24" s="140">
        <v>0</v>
      </c>
      <c r="T24" s="59">
        <v>24</v>
      </c>
      <c r="U24" s="55">
        <v>0</v>
      </c>
      <c r="V24" s="56">
        <v>1.8</v>
      </c>
      <c r="W24" s="56">
        <v>10.4</v>
      </c>
      <c r="X24" s="45" t="str">
        <f t="shared" si="0"/>
        <v>NO</v>
      </c>
    </row>
    <row r="25" spans="14:25" x14ac:dyDescent="0.25">
      <c r="N25" s="41">
        <f t="shared" si="1"/>
        <v>44672</v>
      </c>
      <c r="O25" s="139">
        <v>0.95079999999999998</v>
      </c>
      <c r="P25" s="139">
        <v>2.6499999999999999E-2</v>
      </c>
      <c r="Q25" s="54"/>
      <c r="R25" s="54">
        <v>2.2599999999999999E-2</v>
      </c>
      <c r="S25" s="140">
        <v>1E-4</v>
      </c>
      <c r="T25" s="59">
        <v>24</v>
      </c>
      <c r="U25" s="55">
        <v>0</v>
      </c>
      <c r="V25" s="56">
        <v>1.9</v>
      </c>
      <c r="W25" s="56">
        <v>10.5</v>
      </c>
      <c r="X25" s="45" t="str">
        <f t="shared" si="0"/>
        <v>NO</v>
      </c>
    </row>
    <row r="26" spans="14:25" x14ac:dyDescent="0.25">
      <c r="N26" s="41">
        <f t="shared" si="1"/>
        <v>44673</v>
      </c>
      <c r="O26" s="139">
        <v>0.97460000000000002</v>
      </c>
      <c r="P26" s="139">
        <v>2.06E-2</v>
      </c>
      <c r="Q26" s="54"/>
      <c r="R26" s="54">
        <v>4.7000000000000002E-3</v>
      </c>
      <c r="S26" s="140">
        <v>0</v>
      </c>
      <c r="T26" s="59">
        <v>24</v>
      </c>
      <c r="U26" s="55">
        <v>0</v>
      </c>
      <c r="V26" s="56">
        <v>2</v>
      </c>
      <c r="W26" s="56">
        <v>10.4</v>
      </c>
      <c r="X26" s="45" t="str">
        <f t="shared" si="0"/>
        <v>NO</v>
      </c>
    </row>
    <row r="27" spans="14:25" x14ac:dyDescent="0.25">
      <c r="N27" s="41">
        <f t="shared" si="1"/>
        <v>44674</v>
      </c>
      <c r="O27" s="139">
        <v>0.97140000000000004</v>
      </c>
      <c r="P27" s="139">
        <v>2.35E-2</v>
      </c>
      <c r="Q27" s="54"/>
      <c r="R27" s="54">
        <v>5.0000000000000001E-3</v>
      </c>
      <c r="S27" s="140">
        <v>0</v>
      </c>
      <c r="T27" s="59">
        <v>24</v>
      </c>
      <c r="U27" s="55">
        <v>0</v>
      </c>
      <c r="V27" s="56">
        <v>2.1</v>
      </c>
      <c r="W27" s="56">
        <v>10.4</v>
      </c>
      <c r="X27" s="45" t="str">
        <f t="shared" si="0"/>
        <v>NO</v>
      </c>
    </row>
    <row r="28" spans="14:25" x14ac:dyDescent="0.25">
      <c r="N28" s="41">
        <f t="shared" si="1"/>
        <v>44675</v>
      </c>
      <c r="O28" s="139">
        <v>0.9738</v>
      </c>
      <c r="P28" s="139">
        <v>2.1499999999999998E-2</v>
      </c>
      <c r="Q28" s="54"/>
      <c r="R28" s="54">
        <v>4.5999999999999999E-3</v>
      </c>
      <c r="S28" s="140">
        <v>0</v>
      </c>
      <c r="T28" s="59">
        <v>24</v>
      </c>
      <c r="U28" s="55">
        <v>0</v>
      </c>
      <c r="V28" s="56">
        <v>1.8</v>
      </c>
      <c r="W28" s="56">
        <v>10.4</v>
      </c>
      <c r="X28" s="45" t="str">
        <f t="shared" si="0"/>
        <v>NO</v>
      </c>
    </row>
    <row r="29" spans="14:25" x14ac:dyDescent="0.25">
      <c r="N29" s="41">
        <f t="shared" si="1"/>
        <v>44676</v>
      </c>
      <c r="O29" s="139">
        <v>0.96209999999999996</v>
      </c>
      <c r="P29" s="139">
        <v>3.3599999999999998E-2</v>
      </c>
      <c r="Q29" s="54"/>
      <c r="R29" s="54">
        <v>4.3E-3</v>
      </c>
      <c r="S29" s="140">
        <v>0</v>
      </c>
      <c r="T29" s="59">
        <v>24</v>
      </c>
      <c r="U29" s="55">
        <v>0</v>
      </c>
      <c r="V29" s="56">
        <v>1.9</v>
      </c>
      <c r="W29" s="56">
        <v>10.7</v>
      </c>
      <c r="X29" s="45" t="str">
        <f t="shared" si="0"/>
        <v>NO</v>
      </c>
    </row>
    <row r="30" spans="14:25" x14ac:dyDescent="0.25">
      <c r="N30" s="41">
        <f t="shared" si="1"/>
        <v>44677</v>
      </c>
      <c r="O30" s="139">
        <v>0.96319999999999995</v>
      </c>
      <c r="P30" s="139">
        <v>3.15E-2</v>
      </c>
      <c r="Q30" s="54"/>
      <c r="R30" s="54">
        <v>5.3E-3</v>
      </c>
      <c r="S30" s="140">
        <v>1E-4</v>
      </c>
      <c r="T30" s="59">
        <v>24</v>
      </c>
      <c r="U30" s="55">
        <v>0</v>
      </c>
      <c r="V30" s="56">
        <v>1.8</v>
      </c>
      <c r="W30" s="56">
        <v>10.6</v>
      </c>
      <c r="X30" s="45" t="str">
        <f t="shared" si="0"/>
        <v>NO</v>
      </c>
    </row>
    <row r="31" spans="14:25" x14ac:dyDescent="0.25">
      <c r="N31" s="41">
        <f t="shared" si="1"/>
        <v>44678</v>
      </c>
      <c r="O31" s="139">
        <v>0.97189999999999999</v>
      </c>
      <c r="P31" s="139">
        <v>2.3599999999999999E-2</v>
      </c>
      <c r="Q31" s="54"/>
      <c r="R31" s="54">
        <v>4.4000000000000003E-3</v>
      </c>
      <c r="S31" s="140">
        <v>1E-4</v>
      </c>
      <c r="T31" s="59">
        <v>24</v>
      </c>
      <c r="U31" s="55">
        <v>0</v>
      </c>
      <c r="V31" s="56">
        <v>1.9</v>
      </c>
      <c r="W31" s="56">
        <v>10.5</v>
      </c>
      <c r="X31" s="45" t="str">
        <f t="shared" si="0"/>
        <v>NO</v>
      </c>
    </row>
    <row r="32" spans="14:25" x14ac:dyDescent="0.25">
      <c r="N32" s="41">
        <f t="shared" si="1"/>
        <v>44679</v>
      </c>
      <c r="O32" s="139">
        <v>0.9768</v>
      </c>
      <c r="P32" s="139">
        <v>1.8499999999999999E-2</v>
      </c>
      <c r="Q32" s="54"/>
      <c r="R32" s="54">
        <v>4.5999999999999999E-3</v>
      </c>
      <c r="S32" s="140">
        <v>1E-4</v>
      </c>
      <c r="T32" s="59">
        <v>24</v>
      </c>
      <c r="U32" s="55">
        <v>0</v>
      </c>
      <c r="V32" s="56">
        <v>2</v>
      </c>
      <c r="W32" s="56">
        <v>10.4</v>
      </c>
      <c r="X32" s="45" t="str">
        <f t="shared" si="0"/>
        <v>NO</v>
      </c>
    </row>
    <row r="33" spans="14:24" x14ac:dyDescent="0.25">
      <c r="N33" s="41">
        <f t="shared" si="1"/>
        <v>44680</v>
      </c>
      <c r="O33" s="139">
        <v>0.96</v>
      </c>
      <c r="P33" s="139">
        <v>2.6499999999999999E-2</v>
      </c>
      <c r="Q33" s="54"/>
      <c r="R33" s="54">
        <v>1.34E-2</v>
      </c>
      <c r="S33" s="140">
        <v>1E-4</v>
      </c>
      <c r="T33" s="59">
        <v>24</v>
      </c>
      <c r="U33" s="55">
        <v>0</v>
      </c>
      <c r="V33" s="56">
        <v>1.9</v>
      </c>
      <c r="W33" s="56">
        <v>10.5</v>
      </c>
      <c r="X33" s="45" t="str">
        <f t="shared" si="0"/>
        <v>NO</v>
      </c>
    </row>
    <row r="34" spans="14:24" x14ac:dyDescent="0.25">
      <c r="N34" s="41">
        <f t="shared" si="1"/>
        <v>44681</v>
      </c>
      <c r="O34" s="139">
        <v>0.95889999999999997</v>
      </c>
      <c r="P34" s="139">
        <v>3.6900000000000002E-2</v>
      </c>
      <c r="Q34" s="54"/>
      <c r="R34" s="54">
        <v>4.1000000000000003E-3</v>
      </c>
      <c r="S34" s="140">
        <v>1E-4</v>
      </c>
      <c r="T34" s="59">
        <v>24</v>
      </c>
      <c r="U34" s="55">
        <v>0</v>
      </c>
      <c r="V34" s="56">
        <v>1.9</v>
      </c>
      <c r="W34" s="56">
        <v>10.7</v>
      </c>
      <c r="X34" s="45" t="str">
        <f t="shared" si="0"/>
        <v>NO</v>
      </c>
    </row>
    <row r="35" spans="14:24" x14ac:dyDescent="0.25">
      <c r="N35" s="41">
        <f t="shared" si="1"/>
        <v>44682</v>
      </c>
      <c r="O35" s="139">
        <v>0.95799999999999996</v>
      </c>
      <c r="P35" s="139">
        <v>3.6700000000000003E-2</v>
      </c>
      <c r="Q35" s="54"/>
      <c r="R35" s="54">
        <v>5.1999999999999998E-3</v>
      </c>
      <c r="S35" s="140">
        <v>1E-4</v>
      </c>
      <c r="T35" s="59">
        <v>24</v>
      </c>
      <c r="U35" s="55">
        <v>0</v>
      </c>
      <c r="V35" s="56">
        <v>2.2000000000000002</v>
      </c>
      <c r="W35" s="56">
        <v>10.7</v>
      </c>
      <c r="X35" s="45" t="str">
        <f t="shared" si="0"/>
        <v>NO</v>
      </c>
    </row>
    <row r="36" spans="14:24" x14ac:dyDescent="0.25">
      <c r="N36" s="41">
        <f t="shared" si="1"/>
        <v>44683</v>
      </c>
      <c r="O36" s="139">
        <v>0.96689999999999998</v>
      </c>
      <c r="P36" s="139">
        <v>2.5999999999999999E-2</v>
      </c>
      <c r="Q36" s="54"/>
      <c r="R36" s="54">
        <v>7.1000000000000004E-3</v>
      </c>
      <c r="S36" s="140">
        <v>0</v>
      </c>
      <c r="T36" s="59">
        <v>24</v>
      </c>
      <c r="U36" s="55">
        <v>0</v>
      </c>
      <c r="V36" s="129">
        <v>2.2000000000000002</v>
      </c>
      <c r="W36" s="129">
        <v>10.5</v>
      </c>
      <c r="X36" s="45" t="str">
        <f t="shared" si="0"/>
        <v>NO</v>
      </c>
    </row>
    <row r="37" spans="14:24" x14ac:dyDescent="0.25">
      <c r="N37" s="41">
        <f t="shared" si="1"/>
        <v>44684</v>
      </c>
      <c r="O37" s="139">
        <v>0.97170000000000001</v>
      </c>
      <c r="P37" s="139">
        <v>2.2800000000000001E-2</v>
      </c>
      <c r="Q37" s="54"/>
      <c r="R37" s="54">
        <v>5.4999999999999997E-3</v>
      </c>
      <c r="S37" s="140">
        <v>1E-4</v>
      </c>
      <c r="T37" s="59">
        <v>24</v>
      </c>
      <c r="U37" s="55">
        <v>0</v>
      </c>
      <c r="V37" s="129">
        <v>2</v>
      </c>
      <c r="W37" s="129">
        <v>10.4</v>
      </c>
      <c r="X37" s="45" t="str">
        <f t="shared" si="0"/>
        <v>NO</v>
      </c>
    </row>
    <row r="38" spans="14:24" x14ac:dyDescent="0.25">
      <c r="N38" s="41">
        <f t="shared" si="1"/>
        <v>44685</v>
      </c>
      <c r="O38" s="139">
        <v>0.94440000000000002</v>
      </c>
      <c r="P38" s="139">
        <v>4.6100000000000002E-2</v>
      </c>
      <c r="Q38" s="54"/>
      <c r="R38" s="54">
        <v>9.4999999999999998E-3</v>
      </c>
      <c r="S38" s="140">
        <v>0</v>
      </c>
      <c r="T38" s="59">
        <v>24</v>
      </c>
      <c r="U38" s="55">
        <v>0</v>
      </c>
      <c r="V38" s="129">
        <v>2.2000000000000002</v>
      </c>
      <c r="W38" s="129">
        <v>10.9</v>
      </c>
      <c r="X38" s="45" t="str">
        <f t="shared" si="0"/>
        <v>NO</v>
      </c>
    </row>
    <row r="39" spans="14:24" x14ac:dyDescent="0.25">
      <c r="N39" s="41">
        <f t="shared" si="1"/>
        <v>44686</v>
      </c>
      <c r="O39" s="139">
        <v>0.93859999999999999</v>
      </c>
      <c r="P39" s="139">
        <v>5.5199999999999999E-2</v>
      </c>
      <c r="Q39" s="54"/>
      <c r="R39" s="54">
        <v>6.1999999999999998E-3</v>
      </c>
      <c r="S39" s="140">
        <v>1E-4</v>
      </c>
      <c r="T39" s="59">
        <v>24</v>
      </c>
      <c r="U39" s="55">
        <v>0</v>
      </c>
      <c r="V39" s="129">
        <v>2.6</v>
      </c>
      <c r="W39" s="129">
        <v>11.1</v>
      </c>
      <c r="X39" s="45" t="str">
        <f t="shared" si="0"/>
        <v>NO</v>
      </c>
    </row>
    <row r="40" spans="14:24" x14ac:dyDescent="0.25">
      <c r="N40" s="41">
        <f t="shared" si="1"/>
        <v>44687</v>
      </c>
      <c r="O40" s="139">
        <v>0.95620000000000005</v>
      </c>
      <c r="P40" s="139">
        <v>3.6499999999999998E-2</v>
      </c>
      <c r="Q40" s="54"/>
      <c r="R40" s="54">
        <v>7.1999999999999998E-3</v>
      </c>
      <c r="S40" s="140">
        <v>1E-4</v>
      </c>
      <c r="T40" s="59">
        <v>24</v>
      </c>
      <c r="U40" s="55">
        <v>0</v>
      </c>
      <c r="V40" s="129">
        <v>2.5</v>
      </c>
      <c r="W40" s="129">
        <v>10.8</v>
      </c>
      <c r="X40" s="45" t="str">
        <f t="shared" si="0"/>
        <v>NO</v>
      </c>
    </row>
    <row r="41" spans="14:24" x14ac:dyDescent="0.25">
      <c r="N41" s="41">
        <f t="shared" si="1"/>
        <v>44688</v>
      </c>
      <c r="O41" s="139">
        <v>0.96260000000000001</v>
      </c>
      <c r="P41" s="139">
        <v>3.3000000000000002E-2</v>
      </c>
      <c r="Q41" s="54"/>
      <c r="R41" s="54">
        <v>4.3E-3</v>
      </c>
      <c r="S41" s="140">
        <v>1E-4</v>
      </c>
      <c r="T41" s="59">
        <v>24</v>
      </c>
      <c r="U41" s="55">
        <v>0</v>
      </c>
      <c r="V41" s="129">
        <v>1.9</v>
      </c>
      <c r="W41" s="129">
        <v>10.6</v>
      </c>
      <c r="X41" s="45" t="str">
        <f t="shared" si="0"/>
        <v>NO</v>
      </c>
    </row>
    <row r="42" spans="14:24" x14ac:dyDescent="0.25">
      <c r="N42" s="41">
        <f t="shared" si="1"/>
        <v>44689</v>
      </c>
      <c r="O42" s="139">
        <v>0.96279999999999999</v>
      </c>
      <c r="P42" s="139">
        <v>3.2399999999999998E-2</v>
      </c>
      <c r="Q42" s="54"/>
      <c r="R42" s="54">
        <v>4.7999999999999996E-3</v>
      </c>
      <c r="S42" s="140">
        <v>1E-4</v>
      </c>
      <c r="T42" s="59">
        <v>24</v>
      </c>
      <c r="U42" s="55">
        <v>0</v>
      </c>
      <c r="V42" s="129">
        <v>0</v>
      </c>
      <c r="W42" s="129">
        <v>10.6</v>
      </c>
      <c r="X42" s="45" t="str">
        <f t="shared" si="0"/>
        <v>NO</v>
      </c>
    </row>
    <row r="43" spans="14:24" x14ac:dyDescent="0.25">
      <c r="N43" s="41">
        <f t="shared" si="1"/>
        <v>44690</v>
      </c>
      <c r="O43" s="139">
        <v>0.95760000000000001</v>
      </c>
      <c r="P43" s="139">
        <v>3.5000000000000003E-2</v>
      </c>
      <c r="Q43" s="54"/>
      <c r="R43" s="54">
        <v>7.3000000000000001E-3</v>
      </c>
      <c r="S43" s="140">
        <v>0</v>
      </c>
      <c r="T43" s="59">
        <v>24</v>
      </c>
      <c r="U43" s="55">
        <v>0</v>
      </c>
      <c r="V43" s="129">
        <v>2.1</v>
      </c>
      <c r="W43" s="129">
        <v>10.7</v>
      </c>
      <c r="X43" s="45" t="str">
        <f t="shared" si="0"/>
        <v>NO</v>
      </c>
    </row>
    <row r="44" spans="14:24" x14ac:dyDescent="0.25">
      <c r="N44" s="41">
        <f t="shared" si="1"/>
        <v>44691</v>
      </c>
      <c r="O44" s="139">
        <v>0.94369999999999998</v>
      </c>
      <c r="P44" s="139">
        <v>4.9200000000000001E-2</v>
      </c>
      <c r="Q44" s="54"/>
      <c r="R44" s="54">
        <v>7.1000000000000004E-3</v>
      </c>
      <c r="S44" s="140">
        <v>1E-4</v>
      </c>
      <c r="T44" s="59">
        <v>24</v>
      </c>
      <c r="U44" s="55">
        <v>0</v>
      </c>
      <c r="V44" s="129">
        <v>3</v>
      </c>
      <c r="W44" s="129">
        <v>11</v>
      </c>
      <c r="X44" s="45" t="str">
        <f t="shared" si="0"/>
        <v>NO</v>
      </c>
    </row>
    <row r="45" spans="14:24" x14ac:dyDescent="0.25">
      <c r="N45" s="41">
        <f t="shared" si="1"/>
        <v>44692</v>
      </c>
      <c r="O45" s="139">
        <v>0.9657</v>
      </c>
      <c r="P45" s="139">
        <v>2.6800000000000001E-2</v>
      </c>
      <c r="Q45" s="54"/>
      <c r="R45" s="54">
        <v>7.4999999999999997E-3</v>
      </c>
      <c r="S45" s="140">
        <v>1E-4</v>
      </c>
      <c r="T45" s="59">
        <v>24</v>
      </c>
      <c r="U45" s="55">
        <v>0</v>
      </c>
      <c r="V45" s="129">
        <v>2.8</v>
      </c>
      <c r="W45" s="129">
        <v>10.6</v>
      </c>
      <c r="X45" s="45" t="str">
        <f t="shared" si="0"/>
        <v>NO</v>
      </c>
    </row>
    <row r="46" spans="14:24" x14ac:dyDescent="0.25">
      <c r="N46" s="41">
        <f t="shared" si="1"/>
        <v>44693</v>
      </c>
      <c r="O46" s="139">
        <v>0.97940000000000005</v>
      </c>
      <c r="P46" s="139">
        <v>1.6299999999999999E-2</v>
      </c>
      <c r="Q46" s="54"/>
      <c r="R46" s="54">
        <v>4.3E-3</v>
      </c>
      <c r="S46" s="140">
        <v>0</v>
      </c>
      <c r="T46" s="59">
        <v>24</v>
      </c>
      <c r="U46" s="55">
        <v>0</v>
      </c>
      <c r="V46" s="129">
        <v>2.1</v>
      </c>
      <c r="W46" s="129">
        <v>10.3</v>
      </c>
      <c r="X46" s="45" t="str">
        <f t="shared" si="0"/>
        <v>NO</v>
      </c>
    </row>
    <row r="47" spans="14:24" x14ac:dyDescent="0.25">
      <c r="N47" s="41">
        <f t="shared" si="1"/>
        <v>44694</v>
      </c>
      <c r="O47" s="139">
        <v>0.97889999999999999</v>
      </c>
      <c r="P47" s="139">
        <v>1.6400000000000001E-2</v>
      </c>
      <c r="Q47" s="54"/>
      <c r="R47" s="54">
        <v>4.7000000000000002E-3</v>
      </c>
      <c r="S47" s="140">
        <v>0</v>
      </c>
      <c r="T47" s="59">
        <v>24</v>
      </c>
      <c r="U47" s="55">
        <v>0</v>
      </c>
      <c r="V47" s="129">
        <v>2.4</v>
      </c>
      <c r="W47" s="129">
        <v>10.3</v>
      </c>
      <c r="X47" s="45" t="str">
        <f t="shared" si="0"/>
        <v>NO</v>
      </c>
    </row>
    <row r="48" spans="14:24" x14ac:dyDescent="0.25">
      <c r="N48" s="41">
        <f t="shared" si="1"/>
        <v>44695</v>
      </c>
      <c r="O48" s="141">
        <v>0.97629999999999995</v>
      </c>
      <c r="P48" s="139">
        <v>1.9099999999999999E-2</v>
      </c>
      <c r="Q48" s="54"/>
      <c r="R48" s="54">
        <v>4.4999999999999997E-3</v>
      </c>
      <c r="S48" s="140">
        <v>1E-4</v>
      </c>
      <c r="T48" s="59">
        <v>24</v>
      </c>
      <c r="U48" s="55">
        <v>0</v>
      </c>
      <c r="V48" s="130">
        <v>2</v>
      </c>
      <c r="W48" s="130">
        <v>10.4</v>
      </c>
      <c r="X48" s="45" t="str">
        <f t="shared" si="0"/>
        <v>NO</v>
      </c>
    </row>
    <row r="49" spans="14:24" x14ac:dyDescent="0.25">
      <c r="N49" s="41">
        <f t="shared" si="1"/>
        <v>44696</v>
      </c>
      <c r="O49" s="139">
        <v>0.97450000000000003</v>
      </c>
      <c r="P49" s="139">
        <v>1.9699999999999999E-2</v>
      </c>
      <c r="Q49" s="54"/>
      <c r="R49" s="54">
        <v>5.7999999999999996E-3</v>
      </c>
      <c r="S49" s="140">
        <v>1E-4</v>
      </c>
      <c r="T49" s="59">
        <v>24</v>
      </c>
      <c r="U49" s="55">
        <v>0</v>
      </c>
      <c r="V49" s="129">
        <v>1.9</v>
      </c>
      <c r="W49" s="129">
        <v>10.4</v>
      </c>
      <c r="X49" s="45" t="str">
        <f t="shared" si="0"/>
        <v>NO</v>
      </c>
    </row>
    <row r="50" spans="14:24" x14ac:dyDescent="0.25">
      <c r="N50" s="41">
        <f t="shared" si="1"/>
        <v>44697</v>
      </c>
      <c r="O50" s="139">
        <v>0.98109999999999997</v>
      </c>
      <c r="P50" s="139">
        <v>1.44E-2</v>
      </c>
      <c r="Q50" s="54"/>
      <c r="R50" s="54">
        <v>4.4999999999999997E-3</v>
      </c>
      <c r="S50" s="140">
        <v>1E-4</v>
      </c>
      <c r="T50" s="59">
        <v>24</v>
      </c>
      <c r="U50" s="55">
        <v>0</v>
      </c>
      <c r="V50" s="129">
        <v>1.7</v>
      </c>
      <c r="W50" s="129">
        <v>10.3</v>
      </c>
      <c r="X50" s="45" t="str">
        <f t="shared" si="0"/>
        <v>NO</v>
      </c>
    </row>
    <row r="51" spans="14:24" x14ac:dyDescent="0.25">
      <c r="N51" s="41">
        <f t="shared" si="1"/>
        <v>44698</v>
      </c>
      <c r="O51" s="139">
        <v>0.97189999999999999</v>
      </c>
      <c r="P51" s="139">
        <v>2.1499999999999998E-2</v>
      </c>
      <c r="Q51" s="54"/>
      <c r="R51" s="54">
        <v>6.4999999999999997E-3</v>
      </c>
      <c r="S51" s="140">
        <v>1E-4</v>
      </c>
      <c r="T51" s="59">
        <v>24</v>
      </c>
      <c r="U51" s="55">
        <v>0</v>
      </c>
      <c r="V51" s="129">
        <v>2.1</v>
      </c>
      <c r="W51" s="129">
        <v>10.4</v>
      </c>
      <c r="X51" s="45" t="str">
        <f t="shared" si="0"/>
        <v>NO</v>
      </c>
    </row>
    <row r="52" spans="14:24" x14ac:dyDescent="0.25">
      <c r="N52" s="41">
        <f t="shared" si="1"/>
        <v>44699</v>
      </c>
      <c r="O52" s="139">
        <v>0.97550000000000003</v>
      </c>
      <c r="P52" s="139">
        <v>1.9E-2</v>
      </c>
      <c r="Q52" s="54"/>
      <c r="R52" s="54">
        <v>5.4000000000000003E-3</v>
      </c>
      <c r="S52" s="140">
        <v>0</v>
      </c>
      <c r="T52" s="59">
        <v>24</v>
      </c>
      <c r="U52" s="55">
        <v>0</v>
      </c>
      <c r="V52" s="129">
        <v>1.9</v>
      </c>
      <c r="W52" s="129">
        <v>10.4</v>
      </c>
      <c r="X52" s="45" t="str">
        <f t="shared" si="0"/>
        <v>NO</v>
      </c>
    </row>
    <row r="53" spans="14:24" x14ac:dyDescent="0.25">
      <c r="N53" s="41">
        <f t="shared" si="1"/>
        <v>44700</v>
      </c>
      <c r="O53" s="139">
        <v>0.97270000000000001</v>
      </c>
      <c r="P53" s="139">
        <v>2.1399999999999999E-2</v>
      </c>
      <c r="Q53" s="54"/>
      <c r="R53" s="54">
        <v>5.7999999999999996E-3</v>
      </c>
      <c r="S53" s="140">
        <v>1E-4</v>
      </c>
      <c r="T53" s="59">
        <v>24</v>
      </c>
      <c r="U53" s="55">
        <v>0</v>
      </c>
      <c r="V53" s="129">
        <v>2.2000000000000002</v>
      </c>
      <c r="W53" s="129">
        <v>10.4</v>
      </c>
      <c r="X53" s="45" t="str">
        <f t="shared" si="0"/>
        <v>NO</v>
      </c>
    </row>
    <row r="54" spans="14:24" x14ac:dyDescent="0.25">
      <c r="N54" s="41">
        <f t="shared" si="1"/>
        <v>44701</v>
      </c>
      <c r="O54" s="139">
        <v>0.94789999999999996</v>
      </c>
      <c r="P54" s="139">
        <v>3.1399999999999997E-2</v>
      </c>
      <c r="Q54" s="54"/>
      <c r="R54" s="54">
        <v>2.06E-2</v>
      </c>
      <c r="S54" s="140">
        <v>2.0000000000000001E-4</v>
      </c>
      <c r="T54" s="59">
        <v>24</v>
      </c>
      <c r="U54" s="55">
        <v>0</v>
      </c>
      <c r="V54" s="129">
        <v>2.4</v>
      </c>
      <c r="W54" s="129">
        <v>10.6</v>
      </c>
      <c r="X54" s="45" t="str">
        <f t="shared" si="0"/>
        <v>NO</v>
      </c>
    </row>
    <row r="55" spans="14:24" x14ac:dyDescent="0.25">
      <c r="N55" s="41">
        <f t="shared" si="1"/>
        <v>44702</v>
      </c>
      <c r="O55" s="139">
        <v>0.94089999999999996</v>
      </c>
      <c r="P55" s="139">
        <v>5.11E-2</v>
      </c>
      <c r="Q55" s="54"/>
      <c r="R55" s="54">
        <v>7.9000000000000008E-3</v>
      </c>
      <c r="S55" s="140">
        <v>1E-4</v>
      </c>
      <c r="T55" s="59">
        <v>24</v>
      </c>
      <c r="U55" s="55">
        <v>0</v>
      </c>
      <c r="V55" s="129">
        <v>2.5</v>
      </c>
      <c r="W55" s="129">
        <v>11</v>
      </c>
      <c r="X55" s="45" t="str">
        <f t="shared" si="0"/>
        <v>NO</v>
      </c>
    </row>
    <row r="56" spans="14:24" x14ac:dyDescent="0.25">
      <c r="N56" s="41">
        <f t="shared" si="1"/>
        <v>44703</v>
      </c>
      <c r="O56" s="139">
        <v>0.96</v>
      </c>
      <c r="P56" s="139">
        <v>3.4200000000000001E-2</v>
      </c>
      <c r="Q56" s="54"/>
      <c r="R56" s="54">
        <v>5.7999999999999996E-3</v>
      </c>
      <c r="S56" s="140">
        <v>0</v>
      </c>
      <c r="T56" s="59">
        <v>24</v>
      </c>
      <c r="U56" s="55">
        <v>0</v>
      </c>
      <c r="V56" s="129">
        <v>2.6</v>
      </c>
      <c r="W56" s="129">
        <v>10.7</v>
      </c>
      <c r="X56" s="45" t="str">
        <f t="shared" si="0"/>
        <v>NO</v>
      </c>
    </row>
    <row r="57" spans="14:24" x14ac:dyDescent="0.25">
      <c r="N57" s="41">
        <f t="shared" si="1"/>
        <v>44704</v>
      </c>
      <c r="O57" s="139">
        <v>0.94589999999999996</v>
      </c>
      <c r="P57" s="139">
        <v>3.9199999999999999E-2</v>
      </c>
      <c r="Q57" s="54"/>
      <c r="R57" s="54">
        <v>1.4800000000000001E-2</v>
      </c>
      <c r="S57" s="140">
        <v>1E-4</v>
      </c>
      <c r="T57" s="59">
        <v>24</v>
      </c>
      <c r="U57" s="55">
        <v>0</v>
      </c>
      <c r="V57" s="129">
        <v>2.6</v>
      </c>
      <c r="W57" s="129">
        <v>10.7</v>
      </c>
      <c r="X57" s="45" t="str">
        <f t="shared" si="0"/>
        <v>NO</v>
      </c>
    </row>
    <row r="58" spans="14:24" x14ac:dyDescent="0.25">
      <c r="N58" s="41">
        <f t="shared" si="1"/>
        <v>44705</v>
      </c>
      <c r="O58" s="139">
        <v>0.96079999999999999</v>
      </c>
      <c r="P58" s="139">
        <v>3.3099999999999997E-2</v>
      </c>
      <c r="Q58" s="54"/>
      <c r="R58" s="54">
        <v>6.1000000000000004E-3</v>
      </c>
      <c r="S58" s="140">
        <v>1E-4</v>
      </c>
      <c r="T58" s="59">
        <v>24</v>
      </c>
      <c r="U58" s="55">
        <v>0</v>
      </c>
      <c r="V58" s="129">
        <v>2.2999999999999998</v>
      </c>
      <c r="W58" s="129">
        <v>10.6</v>
      </c>
      <c r="X58" s="45" t="str">
        <f t="shared" si="0"/>
        <v>NO</v>
      </c>
    </row>
    <row r="59" spans="14:24" x14ac:dyDescent="0.25">
      <c r="N59" s="41">
        <f t="shared" si="1"/>
        <v>44706</v>
      </c>
      <c r="O59" s="139">
        <v>0.9617</v>
      </c>
      <c r="P59" s="139">
        <v>3.1600000000000003E-2</v>
      </c>
      <c r="Q59" s="54"/>
      <c r="R59" s="54">
        <v>6.7000000000000002E-3</v>
      </c>
      <c r="S59" s="140">
        <v>0</v>
      </c>
      <c r="T59" s="59">
        <v>24</v>
      </c>
      <c r="U59" s="55">
        <v>0</v>
      </c>
      <c r="V59" s="129">
        <v>2.4</v>
      </c>
      <c r="W59" s="129">
        <v>10.6</v>
      </c>
      <c r="X59" s="45" t="str">
        <f t="shared" si="0"/>
        <v>NO</v>
      </c>
    </row>
    <row r="60" spans="14:24" x14ac:dyDescent="0.25">
      <c r="N60" s="41">
        <f t="shared" si="1"/>
        <v>44707</v>
      </c>
      <c r="O60" s="139">
        <v>0.97799999999999998</v>
      </c>
      <c r="P60" s="139">
        <v>1.77E-2</v>
      </c>
      <c r="Q60" s="54"/>
      <c r="R60" s="54">
        <v>4.3E-3</v>
      </c>
      <c r="S60" s="140">
        <v>0</v>
      </c>
      <c r="T60" s="59">
        <v>24</v>
      </c>
      <c r="U60" s="55">
        <v>0</v>
      </c>
      <c r="V60" s="129">
        <v>2.1</v>
      </c>
      <c r="W60" s="129">
        <v>10.3</v>
      </c>
      <c r="X60" s="45" t="str">
        <f t="shared" si="0"/>
        <v>NO</v>
      </c>
    </row>
    <row r="61" spans="14:24" x14ac:dyDescent="0.25">
      <c r="N61" s="41">
        <f t="shared" si="1"/>
        <v>44708</v>
      </c>
      <c r="O61" s="139">
        <v>0.97440000000000004</v>
      </c>
      <c r="P61" s="139">
        <v>1.8700000000000001E-2</v>
      </c>
      <c r="Q61" s="54"/>
      <c r="R61" s="54">
        <v>6.7999999999999996E-3</v>
      </c>
      <c r="S61" s="140">
        <v>1E-4</v>
      </c>
      <c r="T61" s="59">
        <v>24</v>
      </c>
      <c r="U61" s="55">
        <v>0</v>
      </c>
      <c r="V61" s="129">
        <v>2.1</v>
      </c>
      <c r="W61" s="129">
        <v>4.9000000000000004</v>
      </c>
      <c r="X61" s="45" t="str">
        <f t="shared" si="0"/>
        <v>NO</v>
      </c>
    </row>
    <row r="62" spans="14:24" x14ac:dyDescent="0.25">
      <c r="N62" s="41">
        <f t="shared" si="1"/>
        <v>44709</v>
      </c>
      <c r="O62" s="139" t="s">
        <v>49</v>
      </c>
      <c r="P62" s="139"/>
      <c r="Q62" s="54"/>
      <c r="R62" s="54"/>
      <c r="S62" s="140"/>
      <c r="T62" s="187"/>
      <c r="U62" s="125"/>
      <c r="V62" s="129"/>
      <c r="W62" s="129"/>
      <c r="X62" s="45"/>
    </row>
    <row r="63" spans="14:24" x14ac:dyDescent="0.25">
      <c r="N63" s="41">
        <f t="shared" si="1"/>
        <v>44710</v>
      </c>
      <c r="O63" s="139" t="s">
        <v>49</v>
      </c>
      <c r="P63" s="139"/>
      <c r="Q63" s="54"/>
      <c r="R63" s="54"/>
      <c r="S63" s="140"/>
      <c r="T63" s="187"/>
      <c r="U63" s="125"/>
      <c r="V63" s="129"/>
      <c r="W63" s="129"/>
      <c r="X63" s="45"/>
    </row>
    <row r="64" spans="14:24" x14ac:dyDescent="0.25">
      <c r="N64" s="41">
        <f t="shared" si="1"/>
        <v>44711</v>
      </c>
      <c r="O64" s="139" t="s">
        <v>49</v>
      </c>
      <c r="P64" s="139"/>
      <c r="Q64" s="54"/>
      <c r="R64" s="54"/>
      <c r="S64" s="140"/>
      <c r="T64" s="187"/>
      <c r="U64" s="55"/>
      <c r="V64" s="129"/>
      <c r="W64" s="129"/>
      <c r="X64" s="45"/>
    </row>
    <row r="65" spans="14:24" x14ac:dyDescent="0.25">
      <c r="N65" s="41">
        <f t="shared" si="1"/>
        <v>44712</v>
      </c>
      <c r="O65" s="139" t="s">
        <v>49</v>
      </c>
      <c r="P65" s="139"/>
      <c r="Q65" s="54"/>
      <c r="R65" s="54"/>
      <c r="S65" s="140"/>
      <c r="T65" s="187"/>
      <c r="U65" s="55"/>
      <c r="V65" s="129"/>
      <c r="W65" s="129"/>
      <c r="X65" s="45"/>
    </row>
    <row r="66" spans="14:24" x14ac:dyDescent="0.25">
      <c r="N66" s="41">
        <f t="shared" si="1"/>
        <v>44713</v>
      </c>
      <c r="O66" s="139" t="s">
        <v>49</v>
      </c>
      <c r="P66" s="139"/>
      <c r="Q66" s="54"/>
      <c r="R66" s="140"/>
      <c r="S66" s="140"/>
      <c r="T66" s="187"/>
      <c r="U66" s="55"/>
      <c r="V66" s="129"/>
      <c r="W66" s="129"/>
      <c r="X66" s="45"/>
    </row>
    <row r="67" spans="14:24" x14ac:dyDescent="0.25">
      <c r="N67" s="41">
        <f t="shared" si="1"/>
        <v>44714</v>
      </c>
      <c r="O67" s="139" t="s">
        <v>49</v>
      </c>
      <c r="P67" s="139"/>
      <c r="Q67" s="54"/>
      <c r="R67" s="140"/>
      <c r="S67" s="140"/>
      <c r="T67" s="187"/>
      <c r="U67" s="55"/>
      <c r="V67" s="129"/>
      <c r="W67" s="129"/>
      <c r="X67" s="45"/>
    </row>
    <row r="68" spans="14:24" x14ac:dyDescent="0.25">
      <c r="N68" s="41">
        <f t="shared" si="1"/>
        <v>44715</v>
      </c>
      <c r="O68" s="139" t="s">
        <v>49</v>
      </c>
      <c r="P68" s="139"/>
      <c r="Q68" s="54"/>
      <c r="R68" s="140"/>
      <c r="S68" s="140"/>
      <c r="T68" s="187"/>
      <c r="U68" s="55"/>
      <c r="V68" s="129"/>
      <c r="W68" s="129"/>
      <c r="X68" s="45"/>
    </row>
    <row r="69" spans="14:24" x14ac:dyDescent="0.25">
      <c r="N69" s="41">
        <f t="shared" si="1"/>
        <v>44716</v>
      </c>
      <c r="O69" s="139" t="s">
        <v>49</v>
      </c>
      <c r="P69" s="139"/>
      <c r="Q69" s="54"/>
      <c r="R69" s="140"/>
      <c r="S69" s="140"/>
      <c r="T69" s="187"/>
      <c r="U69" s="55"/>
      <c r="V69" s="129"/>
      <c r="W69" s="129"/>
      <c r="X69" s="45"/>
    </row>
    <row r="70" spans="14:24" x14ac:dyDescent="0.25">
      <c r="N70" s="41">
        <f t="shared" si="1"/>
        <v>44717</v>
      </c>
      <c r="O70" s="139" t="s">
        <v>49</v>
      </c>
      <c r="P70" s="188"/>
      <c r="Q70" s="189"/>
      <c r="R70" s="190"/>
      <c r="S70" s="190"/>
      <c r="T70" s="187"/>
      <c r="U70" s="55"/>
      <c r="V70" s="129"/>
      <c r="W70" s="129"/>
      <c r="X70" s="45"/>
    </row>
    <row r="71" spans="14:24" x14ac:dyDescent="0.25">
      <c r="N71" s="41">
        <f t="shared" ref="N71:N93" si="2">N70+1</f>
        <v>44718</v>
      </c>
      <c r="O71" s="139" t="s">
        <v>49</v>
      </c>
      <c r="P71" s="139"/>
      <c r="Q71" s="54"/>
      <c r="R71" s="140"/>
      <c r="S71" s="140"/>
      <c r="T71" s="187"/>
      <c r="U71" s="55"/>
      <c r="V71" s="129"/>
      <c r="W71" s="129"/>
      <c r="X71" s="45"/>
    </row>
    <row r="72" spans="14:24" x14ac:dyDescent="0.25">
      <c r="N72" s="41">
        <f t="shared" si="2"/>
        <v>44719</v>
      </c>
      <c r="O72" s="139" t="s">
        <v>49</v>
      </c>
      <c r="P72" s="139"/>
      <c r="Q72" s="54"/>
      <c r="R72" s="140"/>
      <c r="S72" s="140"/>
      <c r="T72" s="187"/>
      <c r="U72" s="55"/>
      <c r="V72" s="129"/>
      <c r="W72" s="129"/>
      <c r="X72" s="45"/>
    </row>
    <row r="73" spans="14:24" x14ac:dyDescent="0.25">
      <c r="N73" s="41">
        <f t="shared" si="2"/>
        <v>44720</v>
      </c>
      <c r="O73" s="139" t="s">
        <v>49</v>
      </c>
      <c r="P73" s="139"/>
      <c r="Q73" s="54"/>
      <c r="R73" s="140"/>
      <c r="S73" s="140"/>
      <c r="T73" s="187"/>
      <c r="U73" s="55"/>
      <c r="V73" s="130"/>
      <c r="W73" s="129"/>
      <c r="X73" s="45"/>
    </row>
    <row r="74" spans="14:24" x14ac:dyDescent="0.25">
      <c r="N74" s="41">
        <f t="shared" si="2"/>
        <v>44721</v>
      </c>
      <c r="O74" s="139" t="s">
        <v>49</v>
      </c>
      <c r="P74" s="139"/>
      <c r="Q74" s="54"/>
      <c r="R74" s="140"/>
      <c r="S74" s="140"/>
      <c r="T74" s="55"/>
      <c r="U74" s="55"/>
      <c r="V74" s="130"/>
      <c r="W74" s="129"/>
      <c r="X74" s="45"/>
    </row>
    <row r="75" spans="14:24" x14ac:dyDescent="0.25">
      <c r="N75" s="41">
        <f t="shared" si="2"/>
        <v>44722</v>
      </c>
      <c r="O75" s="139" t="s">
        <v>49</v>
      </c>
      <c r="P75" s="139"/>
      <c r="Q75" s="54"/>
      <c r="R75" s="140"/>
      <c r="S75" s="140"/>
      <c r="T75" s="55"/>
      <c r="U75" s="55"/>
      <c r="V75" s="130"/>
      <c r="W75" s="129"/>
      <c r="X75" s="45"/>
    </row>
    <row r="76" spans="14:24" x14ac:dyDescent="0.25">
      <c r="N76" s="41">
        <f t="shared" si="2"/>
        <v>44723</v>
      </c>
      <c r="O76" s="139" t="s">
        <v>49</v>
      </c>
      <c r="P76" s="139"/>
      <c r="Q76" s="54"/>
      <c r="R76" s="140"/>
      <c r="S76" s="140"/>
      <c r="T76" s="55"/>
      <c r="U76" s="55"/>
      <c r="V76" s="130"/>
      <c r="W76" s="130"/>
      <c r="X76" s="45"/>
    </row>
    <row r="77" spans="14:24" x14ac:dyDescent="0.25">
      <c r="N77" s="41">
        <f t="shared" si="2"/>
        <v>44724</v>
      </c>
      <c r="O77" s="139" t="s">
        <v>49</v>
      </c>
      <c r="P77" s="139"/>
      <c r="Q77" s="54"/>
      <c r="R77" s="140"/>
      <c r="S77" s="140"/>
      <c r="T77" s="55"/>
      <c r="U77" s="55"/>
      <c r="V77" s="130"/>
      <c r="W77" s="129"/>
      <c r="X77" s="45"/>
    </row>
    <row r="78" spans="14:24" x14ac:dyDescent="0.25">
      <c r="N78" s="41">
        <f t="shared" si="2"/>
        <v>44725</v>
      </c>
      <c r="O78" s="139" t="s">
        <v>49</v>
      </c>
      <c r="P78" s="139"/>
      <c r="Q78" s="54"/>
      <c r="R78" s="140"/>
      <c r="S78" s="140"/>
      <c r="T78" s="55"/>
      <c r="U78" s="55"/>
      <c r="V78" s="130"/>
      <c r="W78" s="129"/>
      <c r="X78" s="45"/>
    </row>
    <row r="79" spans="14:24" x14ac:dyDescent="0.25">
      <c r="N79" s="41">
        <f t="shared" si="2"/>
        <v>44726</v>
      </c>
      <c r="O79" s="139" t="s">
        <v>49</v>
      </c>
      <c r="P79" s="139"/>
      <c r="Q79" s="54"/>
      <c r="R79" s="140"/>
      <c r="S79" s="140"/>
      <c r="T79" s="55"/>
      <c r="U79" s="55"/>
      <c r="V79" s="130"/>
      <c r="W79" s="129"/>
      <c r="X79" s="45"/>
    </row>
    <row r="80" spans="14:24" x14ac:dyDescent="0.25">
      <c r="N80" s="41">
        <f t="shared" si="2"/>
        <v>44727</v>
      </c>
      <c r="O80" s="139" t="s">
        <v>49</v>
      </c>
      <c r="P80" s="139"/>
      <c r="Q80" s="54"/>
      <c r="R80" s="140"/>
      <c r="S80" s="140"/>
      <c r="T80" s="55"/>
      <c r="U80" s="55"/>
      <c r="V80" s="130"/>
      <c r="W80" s="129"/>
      <c r="X80" s="45"/>
    </row>
    <row r="81" spans="14:24" x14ac:dyDescent="0.25">
      <c r="N81" s="41">
        <f t="shared" si="2"/>
        <v>44728</v>
      </c>
      <c r="O81" s="139" t="s">
        <v>49</v>
      </c>
      <c r="P81" s="139"/>
      <c r="Q81" s="54"/>
      <c r="R81" s="140"/>
      <c r="S81" s="140"/>
      <c r="T81" s="55"/>
      <c r="U81" s="55"/>
      <c r="V81" s="130"/>
      <c r="W81" s="129"/>
      <c r="X81" s="45"/>
    </row>
    <row r="82" spans="14:24" x14ac:dyDescent="0.25">
      <c r="N82" s="41">
        <f t="shared" si="2"/>
        <v>44729</v>
      </c>
      <c r="O82" s="139" t="s">
        <v>49</v>
      </c>
      <c r="P82" s="139"/>
      <c r="Q82" s="54"/>
      <c r="R82" s="140"/>
      <c r="S82" s="140"/>
      <c r="T82" s="55"/>
      <c r="U82" s="55"/>
      <c r="V82" s="130"/>
      <c r="W82" s="129"/>
      <c r="X82" s="45"/>
    </row>
    <row r="83" spans="14:24" x14ac:dyDescent="0.25">
      <c r="N83" s="41">
        <f t="shared" si="2"/>
        <v>44730</v>
      </c>
      <c r="O83" s="139" t="s">
        <v>49</v>
      </c>
      <c r="P83" s="139"/>
      <c r="Q83" s="54"/>
      <c r="R83" s="140"/>
      <c r="S83" s="140"/>
      <c r="T83" s="55"/>
      <c r="U83" s="55"/>
      <c r="V83" s="130"/>
      <c r="W83" s="129"/>
      <c r="X83" s="45"/>
    </row>
    <row r="84" spans="14:24" x14ac:dyDescent="0.25">
      <c r="N84" s="41">
        <f t="shared" si="2"/>
        <v>44731</v>
      </c>
      <c r="O84" s="139" t="s">
        <v>49</v>
      </c>
      <c r="P84" s="139"/>
      <c r="Q84" s="54"/>
      <c r="R84" s="140"/>
      <c r="S84" s="140"/>
      <c r="T84" s="55"/>
      <c r="U84" s="55"/>
      <c r="V84" s="129"/>
      <c r="W84" s="129"/>
      <c r="X84" s="45"/>
    </row>
    <row r="85" spans="14:24" x14ac:dyDescent="0.25">
      <c r="N85" s="41">
        <f t="shared" si="2"/>
        <v>44732</v>
      </c>
      <c r="O85" s="139" t="s">
        <v>49</v>
      </c>
      <c r="P85" s="139"/>
      <c r="Q85" s="54"/>
      <c r="R85" s="140"/>
      <c r="S85" s="140"/>
      <c r="T85" s="55"/>
      <c r="U85" s="55"/>
      <c r="V85" s="129"/>
      <c r="W85" s="129"/>
      <c r="X85" s="45"/>
    </row>
    <row r="86" spans="14:24" x14ac:dyDescent="0.25">
      <c r="N86" s="41">
        <f t="shared" si="2"/>
        <v>44733</v>
      </c>
      <c r="O86" s="139" t="s">
        <v>49</v>
      </c>
      <c r="P86" s="139"/>
      <c r="Q86" s="54"/>
      <c r="R86" s="140"/>
      <c r="S86" s="140"/>
      <c r="T86" s="55"/>
      <c r="U86" s="55"/>
      <c r="V86" s="129"/>
      <c r="W86" s="129"/>
      <c r="X86" s="45"/>
    </row>
    <row r="87" spans="14:24" x14ac:dyDescent="0.25">
      <c r="N87" s="41">
        <f t="shared" si="2"/>
        <v>44734</v>
      </c>
      <c r="O87" s="139" t="s">
        <v>49</v>
      </c>
      <c r="P87" s="139"/>
      <c r="Q87" s="54"/>
      <c r="R87" s="140"/>
      <c r="S87" s="140"/>
      <c r="T87" s="55"/>
      <c r="U87" s="55"/>
      <c r="V87" s="129"/>
      <c r="W87" s="129"/>
      <c r="X87" s="45"/>
    </row>
    <row r="88" spans="14:24" x14ac:dyDescent="0.25">
      <c r="N88" s="41">
        <f t="shared" si="2"/>
        <v>44735</v>
      </c>
      <c r="O88" s="139" t="s">
        <v>49</v>
      </c>
      <c r="P88" s="139"/>
      <c r="Q88" s="54"/>
      <c r="R88" s="140"/>
      <c r="S88" s="140"/>
      <c r="T88" s="55"/>
      <c r="U88" s="55"/>
      <c r="V88" s="129"/>
      <c r="W88" s="129"/>
      <c r="X88" s="45"/>
    </row>
    <row r="89" spans="14:24" x14ac:dyDescent="0.25">
      <c r="N89" s="41">
        <f t="shared" si="2"/>
        <v>44736</v>
      </c>
      <c r="O89" s="139" t="s">
        <v>49</v>
      </c>
      <c r="P89" s="139"/>
      <c r="Q89" s="54"/>
      <c r="R89" s="140"/>
      <c r="S89" s="140"/>
      <c r="T89" s="55"/>
      <c r="U89" s="55"/>
      <c r="V89" s="129"/>
      <c r="W89" s="129"/>
      <c r="X89" s="45"/>
    </row>
    <row r="90" spans="14:24" x14ac:dyDescent="0.25">
      <c r="N90" s="41">
        <f t="shared" si="2"/>
        <v>44737</v>
      </c>
      <c r="O90" s="139" t="s">
        <v>49</v>
      </c>
      <c r="P90" s="139"/>
      <c r="Q90" s="54"/>
      <c r="R90" s="140"/>
      <c r="S90" s="140"/>
      <c r="T90" s="55"/>
      <c r="U90" s="55"/>
      <c r="V90" s="129"/>
      <c r="W90" s="129"/>
      <c r="X90" s="45"/>
    </row>
    <row r="91" spans="14:24" x14ac:dyDescent="0.25">
      <c r="N91" s="41">
        <f t="shared" si="2"/>
        <v>44738</v>
      </c>
      <c r="O91" s="139" t="s">
        <v>49</v>
      </c>
      <c r="P91" s="139"/>
      <c r="Q91" s="54"/>
      <c r="R91" s="140"/>
      <c r="S91" s="140"/>
      <c r="T91" s="55"/>
      <c r="U91" s="55"/>
      <c r="V91" s="129"/>
      <c r="W91" s="129"/>
      <c r="X91" s="45"/>
    </row>
    <row r="92" spans="14:24" x14ac:dyDescent="0.25">
      <c r="N92" s="41">
        <f t="shared" si="2"/>
        <v>44739</v>
      </c>
      <c r="O92" s="139" t="s">
        <v>49</v>
      </c>
      <c r="P92" s="139"/>
      <c r="Q92" s="54"/>
      <c r="R92" s="140"/>
      <c r="S92" s="140"/>
      <c r="T92" s="55"/>
      <c r="U92" s="55"/>
      <c r="V92" s="129"/>
      <c r="W92" s="129"/>
      <c r="X92" s="45"/>
    </row>
    <row r="93" spans="14:24" x14ac:dyDescent="0.25">
      <c r="N93" s="41">
        <f t="shared" si="2"/>
        <v>44740</v>
      </c>
      <c r="O93" s="139" t="s">
        <v>49</v>
      </c>
      <c r="P93" s="139"/>
      <c r="Q93" s="54"/>
      <c r="R93" s="140"/>
      <c r="S93" s="140"/>
      <c r="T93" s="55"/>
      <c r="U93" s="55"/>
      <c r="V93" s="129"/>
      <c r="W93" s="129"/>
      <c r="X93" s="45"/>
    </row>
    <row r="94" spans="14:24" x14ac:dyDescent="0.25">
      <c r="N94" s="41">
        <f>N93+1</f>
        <v>44741</v>
      </c>
      <c r="O94" s="139" t="s">
        <v>49</v>
      </c>
      <c r="P94" s="139"/>
      <c r="Q94" s="54"/>
      <c r="R94" s="140"/>
      <c r="S94" s="140"/>
      <c r="T94" s="55"/>
      <c r="U94" s="55"/>
      <c r="V94" s="129"/>
      <c r="W94" s="129"/>
      <c r="X94" s="45"/>
    </row>
    <row r="95" spans="14:24" x14ac:dyDescent="0.25">
      <c r="N95" s="41">
        <f>N94+1</f>
        <v>44742</v>
      </c>
      <c r="O95" s="139">
        <v>0.92190000000000005</v>
      </c>
      <c r="P95" s="139">
        <v>4.3900000000000002E-2</v>
      </c>
      <c r="Q95" s="54"/>
      <c r="R95" s="54">
        <v>1.7899999999999999E-2</v>
      </c>
      <c r="S95" s="140">
        <v>1.6299999999999999E-2</v>
      </c>
      <c r="T95" s="55">
        <v>24</v>
      </c>
      <c r="U95" s="55">
        <v>0</v>
      </c>
      <c r="V95" s="129">
        <v>1.8</v>
      </c>
      <c r="W95" s="129">
        <v>10.4</v>
      </c>
      <c r="X95" s="45" t="str">
        <f t="shared" ref="X95:X97" si="3">IF(V95&gt;W95,"YES","NO")</f>
        <v>NO</v>
      </c>
    </row>
    <row r="96" spans="14:24" hidden="1" x14ac:dyDescent="0.25">
      <c r="N96" s="41">
        <f>[1]DAILY!$B288</f>
        <v>0</v>
      </c>
      <c r="O96" s="113">
        <v>0.93725028145133882</v>
      </c>
      <c r="P96" s="114">
        <v>5.1906556370593424E-2</v>
      </c>
      <c r="Q96" s="115"/>
      <c r="R96" s="115">
        <v>1.077649299384675E-2</v>
      </c>
      <c r="S96" s="116">
        <v>6.6669184221008438E-5</v>
      </c>
      <c r="T96" s="96">
        <v>24</v>
      </c>
      <c r="U96" s="97">
        <v>0</v>
      </c>
      <c r="V96" s="117">
        <v>1.9480300434990323</v>
      </c>
      <c r="W96" s="117">
        <v>10.987148780998615</v>
      </c>
      <c r="X96" s="118" t="str">
        <f t="shared" si="3"/>
        <v>NO</v>
      </c>
    </row>
    <row r="97" spans="14:24" ht="13.8" hidden="1" thickBot="1" x14ac:dyDescent="0.3">
      <c r="N97" s="41">
        <f>[1]DAILY!$B289</f>
        <v>0</v>
      </c>
      <c r="O97" s="119">
        <v>0.92762722769249351</v>
      </c>
      <c r="P97" s="120">
        <v>5.7890483767855272E-2</v>
      </c>
      <c r="Q97" s="121"/>
      <c r="R97" s="121">
        <v>1.4437174134300819E-2</v>
      </c>
      <c r="S97" s="122">
        <v>4.5114405350402849E-5</v>
      </c>
      <c r="T97" s="100">
        <v>24</v>
      </c>
      <c r="U97" s="101">
        <v>0</v>
      </c>
      <c r="V97" s="123">
        <v>2.1551567828097</v>
      </c>
      <c r="W97" s="123">
        <v>11.114537941401812</v>
      </c>
      <c r="X97" s="99" t="str">
        <f t="shared" si="3"/>
        <v>NO</v>
      </c>
    </row>
  </sheetData>
  <mergeCells count="14">
    <mergeCell ref="K5:L9"/>
    <mergeCell ref="B5:B7"/>
    <mergeCell ref="B8:C8"/>
    <mergeCell ref="B9:C9"/>
    <mergeCell ref="H5:I9"/>
    <mergeCell ref="E5:F9"/>
    <mergeCell ref="D2:L2"/>
    <mergeCell ref="O2:X2"/>
    <mergeCell ref="D3:F3"/>
    <mergeCell ref="G3:I3"/>
    <mergeCell ref="J3:L3"/>
    <mergeCell ref="O3:S3"/>
    <mergeCell ref="N3:N4"/>
    <mergeCell ref="T3:X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65B8A-5C98-4CD3-8F00-317BD0409BCD}">
  <sheetPr>
    <tabColor rgb="FF00B050"/>
  </sheetPr>
  <dimension ref="B1:AH97"/>
  <sheetViews>
    <sheetView showGridLines="0" tabSelected="1" topLeftCell="A32" zoomScale="50" zoomScaleNormal="50" workbookViewId="0">
      <selection activeCell="L5" sqref="L5:L8"/>
    </sheetView>
  </sheetViews>
  <sheetFormatPr defaultRowHeight="13.2" x14ac:dyDescent="0.25"/>
  <cols>
    <col min="1" max="1" width="2.6640625" customWidth="1"/>
    <col min="3" max="3" width="10.109375" bestFit="1" customWidth="1"/>
    <col min="4" max="5" width="8.6640625" customWidth="1"/>
    <col min="6" max="6" width="9.44140625" customWidth="1"/>
    <col min="7" max="8" width="8.6640625" customWidth="1"/>
    <col min="9" max="9" width="9.44140625" customWidth="1"/>
    <col min="10" max="12" width="8.6640625" customWidth="1"/>
    <col min="13" max="13" width="2.6640625" customWidth="1"/>
    <col min="14" max="14" width="13.44140625" style="14" customWidth="1"/>
    <col min="15" max="19" width="13.6640625" customWidth="1"/>
    <col min="20" max="20" width="12.5546875" style="19" bestFit="1" customWidth="1"/>
    <col min="21" max="21" width="15.5546875" style="19" bestFit="1" customWidth="1"/>
    <col min="22" max="23" width="13.6640625" customWidth="1"/>
    <col min="24" max="24" width="13.6640625" style="19" customWidth="1"/>
    <col min="25" max="25" width="12.5546875" style="19" bestFit="1" customWidth="1"/>
    <col min="26" max="26" width="15.5546875" style="19" bestFit="1" customWidth="1"/>
    <col min="27" max="28" width="13.6640625" customWidth="1"/>
    <col min="29" max="29" width="13.6640625" style="19" customWidth="1"/>
    <col min="30" max="30" width="12.5546875" style="19" bestFit="1" customWidth="1"/>
    <col min="31" max="31" width="15.5546875" style="19" bestFit="1" customWidth="1"/>
    <col min="32" max="33" width="13.6640625" customWidth="1"/>
    <col min="34" max="34" width="13.6640625" style="19" customWidth="1"/>
  </cols>
  <sheetData>
    <row r="1" spans="2:34" ht="13.8" thickBot="1" x14ac:dyDescent="0.3"/>
    <row r="2" spans="2:34" x14ac:dyDescent="0.25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17"/>
      <c r="O2" s="281" t="s">
        <v>22</v>
      </c>
      <c r="P2" s="282"/>
      <c r="Q2" s="282"/>
      <c r="R2" s="282"/>
      <c r="S2" s="282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3"/>
    </row>
    <row r="3" spans="2:34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70" t="s">
        <v>23</v>
      </c>
      <c r="O3" s="284" t="s">
        <v>24</v>
      </c>
      <c r="P3" s="285"/>
      <c r="Q3" s="285"/>
      <c r="R3" s="285"/>
      <c r="S3" s="286"/>
      <c r="T3" s="277" t="s">
        <v>25</v>
      </c>
      <c r="U3" s="278"/>
      <c r="V3" s="278"/>
      <c r="W3" s="278"/>
      <c r="X3" s="279"/>
      <c r="Y3" s="277" t="s">
        <v>26</v>
      </c>
      <c r="Z3" s="278"/>
      <c r="AA3" s="278"/>
      <c r="AB3" s="278"/>
      <c r="AC3" s="279"/>
      <c r="AD3" s="277" t="s">
        <v>27</v>
      </c>
      <c r="AE3" s="278"/>
      <c r="AF3" s="278"/>
      <c r="AG3" s="278"/>
      <c r="AH3" s="280"/>
    </row>
    <row r="4" spans="2:34" ht="16.2" thickBot="1" x14ac:dyDescent="0.4">
      <c r="B4" s="12"/>
      <c r="C4" s="13"/>
      <c r="D4" s="5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30</v>
      </c>
      <c r="J4" s="30" t="s">
        <v>28</v>
      </c>
      <c r="K4" s="5" t="s">
        <v>29</v>
      </c>
      <c r="L4" s="6" t="s">
        <v>30</v>
      </c>
      <c r="N4" s="271"/>
      <c r="O4" s="42" t="s">
        <v>31</v>
      </c>
      <c r="P4" s="27" t="s">
        <v>32</v>
      </c>
      <c r="Q4" s="27" t="s">
        <v>33</v>
      </c>
      <c r="R4" s="27" t="s">
        <v>34</v>
      </c>
      <c r="S4" s="32" t="s">
        <v>35</v>
      </c>
      <c r="T4" s="34" t="s">
        <v>36</v>
      </c>
      <c r="U4" s="29" t="s">
        <v>37</v>
      </c>
      <c r="V4" s="27" t="s">
        <v>38</v>
      </c>
      <c r="W4" s="27" t="s">
        <v>39</v>
      </c>
      <c r="X4" s="28" t="s">
        <v>40</v>
      </c>
      <c r="Y4" s="34" t="s">
        <v>36</v>
      </c>
      <c r="Z4" s="29" t="s">
        <v>37</v>
      </c>
      <c r="AA4" s="49" t="s">
        <v>38</v>
      </c>
      <c r="AB4" s="27" t="s">
        <v>39</v>
      </c>
      <c r="AC4" s="28" t="s">
        <v>40</v>
      </c>
      <c r="AD4" s="34" t="s">
        <v>36</v>
      </c>
      <c r="AE4" s="29" t="s">
        <v>37</v>
      </c>
      <c r="AF4" s="49" t="s">
        <v>38</v>
      </c>
      <c r="AG4" s="27" t="s">
        <v>39</v>
      </c>
      <c r="AH4" s="43" t="s">
        <v>40</v>
      </c>
    </row>
    <row r="5" spans="2:34" ht="12.75" customHeight="1" thickTop="1" x14ac:dyDescent="0.25">
      <c r="B5" s="237" t="s">
        <v>41</v>
      </c>
      <c r="C5" s="10" t="s">
        <v>42</v>
      </c>
      <c r="D5" s="220">
        <f>MIN(V5:V35)</f>
        <v>0.8</v>
      </c>
      <c r="E5" s="220">
        <f>MIN(AA5:AA35)</f>
        <v>27.4</v>
      </c>
      <c r="F5" s="274" t="s">
        <v>48</v>
      </c>
      <c r="G5" s="220">
        <f>MIN(V36:V63)</f>
        <v>0.4</v>
      </c>
      <c r="H5" s="220">
        <f>MIN(AA36:AA63)</f>
        <v>34.6</v>
      </c>
      <c r="I5" s="274" t="s">
        <v>48</v>
      </c>
      <c r="J5" s="224">
        <f>MIN(V64:V95)</f>
        <v>0.1</v>
      </c>
      <c r="K5" s="224">
        <f>MIN(AA64:AA95)</f>
        <v>36.6</v>
      </c>
      <c r="L5" s="274" t="s">
        <v>48</v>
      </c>
      <c r="N5" s="41">
        <f>'A53 Mitchell Boiler'!N5</f>
        <v>44652</v>
      </c>
      <c r="O5" s="44">
        <v>0.96060000000000001</v>
      </c>
      <c r="P5" s="16">
        <v>7.6E-3</v>
      </c>
      <c r="Q5" s="16"/>
      <c r="R5" s="16">
        <v>3.1800000000000002E-2</v>
      </c>
      <c r="S5" s="33"/>
      <c r="T5" s="35">
        <v>24</v>
      </c>
      <c r="U5" s="15">
        <v>1</v>
      </c>
      <c r="V5" s="8">
        <v>1.6</v>
      </c>
      <c r="W5" s="8">
        <v>11</v>
      </c>
      <c r="X5" s="18" t="str">
        <f>IF(V5&gt;W5,"YES","NO")</f>
        <v>NO</v>
      </c>
      <c r="Y5" s="35">
        <v>24</v>
      </c>
      <c r="Z5" s="15">
        <f>U5</f>
        <v>1</v>
      </c>
      <c r="AA5" s="50">
        <v>47.3</v>
      </c>
      <c r="AB5" s="8">
        <v>215.9</v>
      </c>
      <c r="AC5" s="18" t="str">
        <f>IF(AA5&gt;AB5,"YES","NO")</f>
        <v>NO</v>
      </c>
      <c r="AD5" s="35">
        <v>24</v>
      </c>
      <c r="AE5" s="15">
        <f>Z5</f>
        <v>1</v>
      </c>
      <c r="AF5" s="50"/>
      <c r="AG5" s="8">
        <v>216.5</v>
      </c>
      <c r="AH5" s="45" t="str">
        <f>IF(AF5&gt;AG5,"YES","NO")</f>
        <v>NO</v>
      </c>
    </row>
    <row r="6" spans="2:34" x14ac:dyDescent="0.25">
      <c r="B6" s="238"/>
      <c r="C6" s="7" t="s">
        <v>43</v>
      </c>
      <c r="D6" s="220">
        <f>MAX(V5:V35)</f>
        <v>3.4</v>
      </c>
      <c r="E6" s="220">
        <f>MAX(AA5:AA35)</f>
        <v>59</v>
      </c>
      <c r="F6" s="275"/>
      <c r="G6" s="220">
        <f>MAX(V36:V63)</f>
        <v>2.5</v>
      </c>
      <c r="H6" s="220">
        <f>MAX(AA36:AA63)</f>
        <v>103.2</v>
      </c>
      <c r="I6" s="275"/>
      <c r="J6" s="224">
        <f>MAX(V64:V95)</f>
        <v>3.5</v>
      </c>
      <c r="K6" s="224">
        <f>MAX(AA64:AA95)</f>
        <v>67.7</v>
      </c>
      <c r="L6" s="275"/>
      <c r="N6" s="41">
        <f>N5+1</f>
        <v>44653</v>
      </c>
      <c r="O6" s="44">
        <v>0.98980000000000001</v>
      </c>
      <c r="P6" s="16">
        <v>9.9000000000000008E-3</v>
      </c>
      <c r="Q6" s="16"/>
      <c r="R6" s="16">
        <v>4.0000000000000002E-4</v>
      </c>
      <c r="S6" s="33"/>
      <c r="T6" s="35">
        <v>24</v>
      </c>
      <c r="U6" s="15">
        <v>0</v>
      </c>
      <c r="V6" s="8">
        <v>2</v>
      </c>
      <c r="W6" s="8">
        <v>11.2</v>
      </c>
      <c r="X6" s="18" t="str">
        <f t="shared" ref="X6:X69" si="0">IF(V6&gt;W6,"YES","NO")</f>
        <v>NO</v>
      </c>
      <c r="Y6" s="35">
        <v>24</v>
      </c>
      <c r="Z6" s="15">
        <f t="shared" ref="Z6:Z69" si="1">U6</f>
        <v>0</v>
      </c>
      <c r="AA6" s="185">
        <v>39.1</v>
      </c>
      <c r="AB6" s="8">
        <v>222.1</v>
      </c>
      <c r="AC6" s="18" t="str">
        <f t="shared" ref="AC6:AC69" si="2">IF(AA6&gt;AB6,"YES","NO")</f>
        <v>NO</v>
      </c>
      <c r="AD6" s="35">
        <v>24</v>
      </c>
      <c r="AE6" s="15">
        <f t="shared" ref="AE6:AE69" si="3">Z6</f>
        <v>0</v>
      </c>
      <c r="AF6" s="50"/>
      <c r="AG6" s="8">
        <v>220</v>
      </c>
      <c r="AH6" s="45" t="str">
        <f t="shared" ref="AH6:AH69" si="4">IF(AF6&gt;AG6,"YES","NO")</f>
        <v>NO</v>
      </c>
    </row>
    <row r="7" spans="2:34" x14ac:dyDescent="0.25">
      <c r="B7" s="238"/>
      <c r="C7" s="7" t="s">
        <v>44</v>
      </c>
      <c r="D7" s="225">
        <f>COUNTIF(X5:X35,"YES")</f>
        <v>0</v>
      </c>
      <c r="E7" s="225">
        <f>COUNTIF(AC5:AC35,"YES")</f>
        <v>0</v>
      </c>
      <c r="F7" s="275"/>
      <c r="G7" s="225">
        <f>COUNTIF(X36:X63,"YES")</f>
        <v>0</v>
      </c>
      <c r="H7" s="225">
        <f>COUNTIF(AC36:AC63,"YES")</f>
        <v>0</v>
      </c>
      <c r="I7" s="275"/>
      <c r="J7" s="225">
        <f>COUNTIF(X64:X95,"YES")</f>
        <v>0</v>
      </c>
      <c r="K7" s="225">
        <f>COUNTIF(AC64:AC95,"YES")</f>
        <v>0</v>
      </c>
      <c r="L7" s="275"/>
      <c r="N7" s="41">
        <f t="shared" ref="N7:N70" si="5">N6+1</f>
        <v>44654</v>
      </c>
      <c r="O7" s="44">
        <v>0.99919999999999998</v>
      </c>
      <c r="P7" s="16">
        <v>2.9999999999999997E-4</v>
      </c>
      <c r="Q7" s="16"/>
      <c r="R7" s="16">
        <v>5.9999999999999995E-4</v>
      </c>
      <c r="S7" s="33"/>
      <c r="T7" s="35">
        <v>24</v>
      </c>
      <c r="U7" s="15">
        <v>0</v>
      </c>
      <c r="V7" s="8">
        <v>1.3</v>
      </c>
      <c r="W7" s="8">
        <v>11</v>
      </c>
      <c r="X7" s="18" t="str">
        <f t="shared" si="0"/>
        <v>NO</v>
      </c>
      <c r="Y7" s="35">
        <v>24</v>
      </c>
      <c r="Z7" s="15">
        <f t="shared" si="1"/>
        <v>0</v>
      </c>
      <c r="AA7" s="185">
        <v>45.5</v>
      </c>
      <c r="AB7" s="8">
        <v>220</v>
      </c>
      <c r="AC7" s="18" t="str">
        <f t="shared" si="2"/>
        <v>NO</v>
      </c>
      <c r="AD7" s="35">
        <v>24</v>
      </c>
      <c r="AE7" s="15">
        <f t="shared" si="3"/>
        <v>0</v>
      </c>
      <c r="AF7" s="50"/>
      <c r="AG7" s="8">
        <v>219.9</v>
      </c>
      <c r="AH7" s="45" t="str">
        <f t="shared" si="4"/>
        <v>NO</v>
      </c>
    </row>
    <row r="8" spans="2:34" x14ac:dyDescent="0.25">
      <c r="B8" s="239" t="s">
        <v>45</v>
      </c>
      <c r="C8" s="240"/>
      <c r="D8" s="220">
        <v>1.5</v>
      </c>
      <c r="E8" s="226">
        <v>59</v>
      </c>
      <c r="F8" s="276"/>
      <c r="G8" s="220">
        <v>1.1000000000000001</v>
      </c>
      <c r="H8" s="226">
        <v>50.3</v>
      </c>
      <c r="I8" s="276"/>
      <c r="J8" s="224">
        <v>0.7</v>
      </c>
      <c r="K8" s="226">
        <v>55.9</v>
      </c>
      <c r="L8" s="276"/>
      <c r="N8" s="41">
        <f t="shared" si="5"/>
        <v>44655</v>
      </c>
      <c r="O8" s="44">
        <v>0.99809999999999999</v>
      </c>
      <c r="P8" s="16">
        <v>1.6000000000000001E-3</v>
      </c>
      <c r="Q8" s="16"/>
      <c r="R8" s="16">
        <v>4.0000000000000002E-4</v>
      </c>
      <c r="S8" s="33"/>
      <c r="T8" s="35">
        <v>24</v>
      </c>
      <c r="U8" s="15">
        <v>0</v>
      </c>
      <c r="V8" s="8">
        <v>1.1000000000000001</v>
      </c>
      <c r="W8" s="8">
        <v>11</v>
      </c>
      <c r="X8" s="18" t="str">
        <f t="shared" si="0"/>
        <v>NO</v>
      </c>
      <c r="Y8" s="35">
        <v>24</v>
      </c>
      <c r="Z8" s="15">
        <f t="shared" si="1"/>
        <v>0</v>
      </c>
      <c r="AA8" s="185">
        <v>45.9</v>
      </c>
      <c r="AB8" s="8">
        <v>220.3</v>
      </c>
      <c r="AC8" s="18" t="str">
        <f t="shared" si="2"/>
        <v>NO</v>
      </c>
      <c r="AD8" s="35">
        <v>24</v>
      </c>
      <c r="AE8" s="15">
        <f t="shared" si="3"/>
        <v>0</v>
      </c>
      <c r="AF8" s="50"/>
      <c r="AG8" s="8">
        <v>220</v>
      </c>
      <c r="AH8" s="45" t="str">
        <f t="shared" si="4"/>
        <v>NO</v>
      </c>
    </row>
    <row r="9" spans="2:34" ht="13.8" thickBot="1" x14ac:dyDescent="0.3">
      <c r="B9" s="241" t="s">
        <v>46</v>
      </c>
      <c r="C9" s="242"/>
      <c r="D9" s="221">
        <v>9.5</v>
      </c>
      <c r="E9" s="221">
        <v>184.9</v>
      </c>
      <c r="F9" s="221">
        <v>189.4</v>
      </c>
      <c r="G9" s="221">
        <v>9</v>
      </c>
      <c r="H9" s="221">
        <v>175.4</v>
      </c>
      <c r="I9" s="221">
        <v>180.6</v>
      </c>
      <c r="J9" s="221">
        <v>8.5</v>
      </c>
      <c r="K9" s="221">
        <v>163</v>
      </c>
      <c r="L9" s="227">
        <v>171</v>
      </c>
      <c r="N9" s="41">
        <f t="shared" si="5"/>
        <v>44656</v>
      </c>
      <c r="O9" s="44">
        <v>0.99770000000000003</v>
      </c>
      <c r="P9" s="16">
        <v>2.0999999999999999E-3</v>
      </c>
      <c r="Q9" s="16"/>
      <c r="R9" s="16">
        <v>2.0000000000000001E-4</v>
      </c>
      <c r="S9" s="33"/>
      <c r="T9" s="35">
        <v>24</v>
      </c>
      <c r="U9" s="15">
        <v>0</v>
      </c>
      <c r="V9" s="8">
        <v>1.1000000000000001</v>
      </c>
      <c r="W9" s="8">
        <v>11</v>
      </c>
      <c r="X9" s="18" t="str">
        <f t="shared" si="0"/>
        <v>NO</v>
      </c>
      <c r="Y9" s="35">
        <v>24</v>
      </c>
      <c r="Z9" s="15">
        <f t="shared" si="1"/>
        <v>0</v>
      </c>
      <c r="AA9" s="185">
        <v>43.9</v>
      </c>
      <c r="AB9" s="8">
        <v>220.4</v>
      </c>
      <c r="AC9" s="18" t="str">
        <f t="shared" si="2"/>
        <v>NO</v>
      </c>
      <c r="AD9" s="35">
        <v>24</v>
      </c>
      <c r="AE9" s="15">
        <f t="shared" si="3"/>
        <v>0</v>
      </c>
      <c r="AF9" s="50"/>
      <c r="AG9" s="8">
        <v>220</v>
      </c>
      <c r="AH9" s="45" t="str">
        <f t="shared" si="4"/>
        <v>NO</v>
      </c>
    </row>
    <row r="10" spans="2:34" ht="13.8" thickTop="1" x14ac:dyDescent="0.25">
      <c r="N10" s="41">
        <f t="shared" si="5"/>
        <v>44657</v>
      </c>
      <c r="O10" s="44">
        <v>0.99729999999999996</v>
      </c>
      <c r="P10" s="16">
        <v>2.5999999999999999E-3</v>
      </c>
      <c r="Q10" s="16"/>
      <c r="R10" s="16">
        <v>1E-4</v>
      </c>
      <c r="S10" s="33"/>
      <c r="T10" s="35">
        <v>24</v>
      </c>
      <c r="U10" s="15">
        <v>0</v>
      </c>
      <c r="V10" s="8">
        <v>1.1000000000000001</v>
      </c>
      <c r="W10" s="8">
        <v>11.1</v>
      </c>
      <c r="X10" s="18" t="str">
        <f t="shared" si="0"/>
        <v>NO</v>
      </c>
      <c r="Y10" s="35">
        <v>24</v>
      </c>
      <c r="Z10" s="15">
        <f t="shared" si="1"/>
        <v>0</v>
      </c>
      <c r="AA10" s="185">
        <v>44.5</v>
      </c>
      <c r="AB10" s="8">
        <v>220.5</v>
      </c>
      <c r="AC10" s="18" t="str">
        <f t="shared" si="2"/>
        <v>NO</v>
      </c>
      <c r="AD10" s="35">
        <v>24</v>
      </c>
      <c r="AE10" s="15">
        <f t="shared" si="3"/>
        <v>0</v>
      </c>
      <c r="AF10" s="50"/>
      <c r="AG10" s="8">
        <v>220</v>
      </c>
      <c r="AH10" s="45" t="str">
        <f t="shared" si="4"/>
        <v>NO</v>
      </c>
    </row>
    <row r="11" spans="2:34" x14ac:dyDescent="0.25">
      <c r="N11" s="41">
        <f t="shared" si="5"/>
        <v>44658</v>
      </c>
      <c r="O11" s="44">
        <v>0.99460000000000004</v>
      </c>
      <c r="P11" s="16">
        <v>5.1000000000000004E-3</v>
      </c>
      <c r="Q11" s="16"/>
      <c r="R11" s="16">
        <v>2.9999999999999997E-4</v>
      </c>
      <c r="S11" s="33"/>
      <c r="T11" s="35">
        <v>24</v>
      </c>
      <c r="U11" s="15">
        <v>0</v>
      </c>
      <c r="V11" s="8">
        <v>1.2</v>
      </c>
      <c r="W11" s="8">
        <v>11.1</v>
      </c>
      <c r="X11" s="18" t="str">
        <f t="shared" si="0"/>
        <v>NO</v>
      </c>
      <c r="Y11" s="35">
        <v>24</v>
      </c>
      <c r="Z11" s="15">
        <f t="shared" si="1"/>
        <v>0</v>
      </c>
      <c r="AA11" s="185">
        <v>44.8</v>
      </c>
      <c r="AB11" s="8">
        <v>221.1</v>
      </c>
      <c r="AC11" s="18" t="str">
        <f t="shared" si="2"/>
        <v>NO</v>
      </c>
      <c r="AD11" s="35">
        <v>24</v>
      </c>
      <c r="AE11" s="15">
        <f t="shared" si="3"/>
        <v>0</v>
      </c>
      <c r="AF11" s="50"/>
      <c r="AG11" s="8">
        <v>220</v>
      </c>
      <c r="AH11" s="45" t="str">
        <f t="shared" si="4"/>
        <v>NO</v>
      </c>
    </row>
    <row r="12" spans="2:34" x14ac:dyDescent="0.25">
      <c r="N12" s="41">
        <f t="shared" si="5"/>
        <v>44659</v>
      </c>
      <c r="O12" s="44">
        <v>0.27189999999999998</v>
      </c>
      <c r="P12" s="16">
        <v>4.8500000000000001E-2</v>
      </c>
      <c r="Q12" s="16"/>
      <c r="R12" s="16">
        <v>0.67959999999999998</v>
      </c>
      <c r="S12" s="33"/>
      <c r="T12" s="35">
        <v>24</v>
      </c>
      <c r="U12" s="15">
        <v>18</v>
      </c>
      <c r="V12" s="8">
        <v>1.8</v>
      </c>
      <c r="W12" s="8">
        <v>8.3000000000000007</v>
      </c>
      <c r="X12" s="18" t="str">
        <f t="shared" si="0"/>
        <v>NO</v>
      </c>
      <c r="Y12" s="35">
        <v>24</v>
      </c>
      <c r="Z12" s="15">
        <f t="shared" si="1"/>
        <v>18</v>
      </c>
      <c r="AA12" s="185">
        <v>40.799999999999997</v>
      </c>
      <c r="AB12" s="8">
        <v>107.3</v>
      </c>
      <c r="AC12" s="18" t="str">
        <f t="shared" si="2"/>
        <v>NO</v>
      </c>
      <c r="AD12" s="35">
        <v>24</v>
      </c>
      <c r="AE12" s="15">
        <f t="shared" si="3"/>
        <v>18</v>
      </c>
      <c r="AF12" s="50"/>
      <c r="AG12" s="8">
        <v>145.19999999999999</v>
      </c>
      <c r="AH12" s="45" t="str">
        <f t="shared" si="4"/>
        <v>NO</v>
      </c>
    </row>
    <row r="13" spans="2:34" x14ac:dyDescent="0.25">
      <c r="N13" s="41">
        <f t="shared" si="5"/>
        <v>44660</v>
      </c>
      <c r="O13" s="44">
        <v>0.83730000000000004</v>
      </c>
      <c r="P13" s="16">
        <v>3.6900000000000002E-2</v>
      </c>
      <c r="Q13" s="16"/>
      <c r="R13" s="16">
        <v>0.12570000000000001</v>
      </c>
      <c r="S13" s="33"/>
      <c r="T13" s="35">
        <v>24</v>
      </c>
      <c r="U13" s="15">
        <v>3</v>
      </c>
      <c r="V13" s="8">
        <v>3.3</v>
      </c>
      <c r="W13" s="8">
        <v>11.1</v>
      </c>
      <c r="X13" s="18" t="str">
        <f t="shared" si="0"/>
        <v>NO</v>
      </c>
      <c r="Y13" s="35">
        <v>24</v>
      </c>
      <c r="Z13" s="15">
        <f t="shared" si="1"/>
        <v>3</v>
      </c>
      <c r="AA13" s="185">
        <v>51.6</v>
      </c>
      <c r="AB13" s="8">
        <v>205.3</v>
      </c>
      <c r="AC13" s="18" t="str">
        <f t="shared" si="2"/>
        <v>NO</v>
      </c>
      <c r="AD13" s="35">
        <v>24</v>
      </c>
      <c r="AE13" s="15">
        <f t="shared" si="3"/>
        <v>3</v>
      </c>
      <c r="AF13" s="50"/>
      <c r="AG13" s="8">
        <v>206.2</v>
      </c>
      <c r="AH13" s="45" t="str">
        <f t="shared" si="4"/>
        <v>NO</v>
      </c>
    </row>
    <row r="14" spans="2:34" x14ac:dyDescent="0.25">
      <c r="N14" s="41">
        <f t="shared" si="5"/>
        <v>44661</v>
      </c>
      <c r="O14" s="44">
        <v>0.99839999999999995</v>
      </c>
      <c r="P14" s="16">
        <v>1.1000000000000001E-3</v>
      </c>
      <c r="Q14" s="16"/>
      <c r="R14" s="16">
        <v>5.0000000000000001E-4</v>
      </c>
      <c r="S14" s="33"/>
      <c r="T14" s="35">
        <v>24</v>
      </c>
      <c r="U14" s="15">
        <v>0</v>
      </c>
      <c r="V14" s="8">
        <v>1.6</v>
      </c>
      <c r="W14" s="8">
        <v>11</v>
      </c>
      <c r="X14" s="18" t="str">
        <f t="shared" si="0"/>
        <v>NO</v>
      </c>
      <c r="Y14" s="35">
        <v>24</v>
      </c>
      <c r="Z14" s="15">
        <f t="shared" si="1"/>
        <v>0</v>
      </c>
      <c r="AA14" s="185">
        <v>36.5</v>
      </c>
      <c r="AB14" s="8">
        <v>220.1</v>
      </c>
      <c r="AC14" s="18" t="str">
        <f t="shared" si="2"/>
        <v>NO</v>
      </c>
      <c r="AD14" s="35">
        <v>24</v>
      </c>
      <c r="AE14" s="15">
        <f t="shared" si="3"/>
        <v>0</v>
      </c>
      <c r="AF14" s="50"/>
      <c r="AG14" s="8">
        <v>219.9</v>
      </c>
      <c r="AH14" s="45" t="str">
        <f t="shared" si="4"/>
        <v>NO</v>
      </c>
    </row>
    <row r="15" spans="2:34" x14ac:dyDescent="0.25">
      <c r="N15" s="41">
        <f t="shared" si="5"/>
        <v>44662</v>
      </c>
      <c r="O15" s="44">
        <v>0.99709999999999999</v>
      </c>
      <c r="P15" s="16">
        <v>2.8E-3</v>
      </c>
      <c r="Q15" s="16"/>
      <c r="R15" s="16">
        <v>1E-4</v>
      </c>
      <c r="S15" s="33"/>
      <c r="T15" s="35">
        <v>24</v>
      </c>
      <c r="U15" s="15">
        <v>0</v>
      </c>
      <c r="V15" s="8">
        <v>1.2</v>
      </c>
      <c r="W15" s="8">
        <v>11.1</v>
      </c>
      <c r="X15" s="18" t="str">
        <f t="shared" si="0"/>
        <v>NO</v>
      </c>
      <c r="Y15" s="35">
        <v>24</v>
      </c>
      <c r="Z15" s="15">
        <f t="shared" si="1"/>
        <v>0</v>
      </c>
      <c r="AA15" s="185">
        <v>38.5</v>
      </c>
      <c r="AB15" s="8">
        <v>220.6</v>
      </c>
      <c r="AC15" s="18" t="str">
        <f t="shared" si="2"/>
        <v>NO</v>
      </c>
      <c r="AD15" s="35">
        <v>24</v>
      </c>
      <c r="AE15" s="15">
        <f t="shared" si="3"/>
        <v>0</v>
      </c>
      <c r="AF15" s="50"/>
      <c r="AG15" s="8">
        <v>220</v>
      </c>
      <c r="AH15" s="45" t="str">
        <f t="shared" si="4"/>
        <v>NO</v>
      </c>
    </row>
    <row r="16" spans="2:34" x14ac:dyDescent="0.25">
      <c r="N16" s="41">
        <f t="shared" si="5"/>
        <v>44663</v>
      </c>
      <c r="O16" s="44">
        <v>0.99639999999999995</v>
      </c>
      <c r="P16" s="16">
        <v>3.5999999999999999E-3</v>
      </c>
      <c r="Q16" s="16"/>
      <c r="R16" s="16">
        <v>0</v>
      </c>
      <c r="S16" s="33"/>
      <c r="T16" s="35">
        <v>24</v>
      </c>
      <c r="U16" s="15">
        <v>0</v>
      </c>
      <c r="V16" s="8">
        <v>0.8</v>
      </c>
      <c r="W16" s="8">
        <v>11.1</v>
      </c>
      <c r="X16" s="18" t="str">
        <f t="shared" si="0"/>
        <v>NO</v>
      </c>
      <c r="Y16" s="35">
        <v>24</v>
      </c>
      <c r="Z16" s="15">
        <f t="shared" si="1"/>
        <v>0</v>
      </c>
      <c r="AA16" s="185">
        <v>53.7</v>
      </c>
      <c r="AB16" s="8">
        <v>220.8</v>
      </c>
      <c r="AC16" s="18" t="str">
        <f t="shared" si="2"/>
        <v>NO</v>
      </c>
      <c r="AD16" s="35">
        <v>24</v>
      </c>
      <c r="AE16" s="15">
        <f t="shared" si="3"/>
        <v>0</v>
      </c>
      <c r="AF16" s="50"/>
      <c r="AG16" s="8">
        <v>220</v>
      </c>
      <c r="AH16" s="45" t="str">
        <f t="shared" si="4"/>
        <v>NO</v>
      </c>
    </row>
    <row r="17" spans="14:34" s="2" customFormat="1" x14ac:dyDescent="0.25">
      <c r="N17" s="41">
        <f t="shared" si="5"/>
        <v>44664</v>
      </c>
      <c r="O17" s="44">
        <v>0.79290000000000005</v>
      </c>
      <c r="P17" s="16">
        <v>7.6E-3</v>
      </c>
      <c r="Q17" s="16"/>
      <c r="R17" s="16">
        <v>0.19950000000000001</v>
      </c>
      <c r="S17" s="33"/>
      <c r="T17" s="35">
        <v>24</v>
      </c>
      <c r="U17" s="15">
        <v>2</v>
      </c>
      <c r="V17" s="8">
        <v>2.5</v>
      </c>
      <c r="W17" s="8">
        <v>10.1</v>
      </c>
      <c r="X17" s="18" t="str">
        <f t="shared" si="0"/>
        <v>NO</v>
      </c>
      <c r="Y17" s="35">
        <v>24</v>
      </c>
      <c r="Z17" s="15">
        <f t="shared" si="1"/>
        <v>2</v>
      </c>
      <c r="AA17" s="185">
        <v>27.4</v>
      </c>
      <c r="AB17" s="8">
        <v>185.5</v>
      </c>
      <c r="AC17" s="18" t="str">
        <f t="shared" si="2"/>
        <v>NO</v>
      </c>
      <c r="AD17" s="35">
        <v>24</v>
      </c>
      <c r="AE17" s="15">
        <f t="shared" si="3"/>
        <v>2</v>
      </c>
      <c r="AF17" s="50"/>
      <c r="AG17" s="8">
        <v>198.1</v>
      </c>
      <c r="AH17" s="45" t="str">
        <f t="shared" si="4"/>
        <v>NO</v>
      </c>
    </row>
    <row r="18" spans="14:34" x14ac:dyDescent="0.25">
      <c r="N18" s="41">
        <f t="shared" si="5"/>
        <v>44665</v>
      </c>
      <c r="O18" s="44">
        <v>0.65980000000000005</v>
      </c>
      <c r="P18" s="16">
        <v>0.17910000000000001</v>
      </c>
      <c r="Q18" s="16"/>
      <c r="R18" s="16">
        <v>0.16109999999999999</v>
      </c>
      <c r="S18" s="33"/>
      <c r="T18" s="35">
        <v>24</v>
      </c>
      <c r="U18" s="15">
        <v>7</v>
      </c>
      <c r="V18" s="8">
        <v>2.5</v>
      </c>
      <c r="W18" s="8">
        <v>14.1</v>
      </c>
      <c r="X18" s="18" t="str">
        <f t="shared" si="0"/>
        <v>NO</v>
      </c>
      <c r="Y18" s="35">
        <v>24</v>
      </c>
      <c r="Z18" s="15">
        <f t="shared" si="1"/>
        <v>7</v>
      </c>
      <c r="AA18" s="185">
        <v>43.9</v>
      </c>
      <c r="AB18" s="8">
        <v>230.2</v>
      </c>
      <c r="AC18" s="18" t="str">
        <f t="shared" si="2"/>
        <v>NO</v>
      </c>
      <c r="AD18" s="35">
        <v>24</v>
      </c>
      <c r="AE18" s="15">
        <f t="shared" si="3"/>
        <v>7</v>
      </c>
      <c r="AF18" s="50"/>
      <c r="AG18" s="8">
        <v>202.3</v>
      </c>
      <c r="AH18" s="45" t="str">
        <f t="shared" si="4"/>
        <v>NO</v>
      </c>
    </row>
    <row r="19" spans="14:34" x14ac:dyDescent="0.25">
      <c r="N19" s="41">
        <f t="shared" si="5"/>
        <v>44666</v>
      </c>
      <c r="O19" s="44">
        <v>0.77480000000000004</v>
      </c>
      <c r="P19" s="16">
        <v>0.11119999999999999</v>
      </c>
      <c r="Q19" s="16"/>
      <c r="R19" s="16">
        <v>0.11409999999999999</v>
      </c>
      <c r="S19" s="33"/>
      <c r="T19" s="35">
        <v>24</v>
      </c>
      <c r="U19" s="15">
        <v>4</v>
      </c>
      <c r="V19" s="8">
        <v>2.8</v>
      </c>
      <c r="W19" s="8">
        <v>12.8</v>
      </c>
      <c r="X19" s="18" t="str">
        <f t="shared" si="0"/>
        <v>NO</v>
      </c>
      <c r="Y19" s="35">
        <v>24</v>
      </c>
      <c r="Z19" s="15">
        <f t="shared" si="1"/>
        <v>4</v>
      </c>
      <c r="AA19" s="185">
        <v>46.8</v>
      </c>
      <c r="AB19" s="8">
        <v>223.7</v>
      </c>
      <c r="AC19" s="18" t="str">
        <f t="shared" si="2"/>
        <v>NO</v>
      </c>
      <c r="AD19" s="35">
        <v>24</v>
      </c>
      <c r="AE19" s="15">
        <f t="shared" si="3"/>
        <v>4</v>
      </c>
      <c r="AF19" s="50"/>
      <c r="AG19" s="8">
        <v>207.5</v>
      </c>
      <c r="AH19" s="45" t="str">
        <f t="shared" si="4"/>
        <v>NO</v>
      </c>
    </row>
    <row r="20" spans="14:34" x14ac:dyDescent="0.25">
      <c r="N20" s="41">
        <f t="shared" si="5"/>
        <v>44667</v>
      </c>
      <c r="O20" s="44">
        <v>0.61109999999999998</v>
      </c>
      <c r="P20" s="16">
        <v>4.02E-2</v>
      </c>
      <c r="Q20" s="16"/>
      <c r="R20" s="16">
        <v>0.34860000000000002</v>
      </c>
      <c r="S20" s="33"/>
      <c r="T20" s="35">
        <v>24</v>
      </c>
      <c r="U20" s="15">
        <v>9</v>
      </c>
      <c r="V20" s="8">
        <v>3.4</v>
      </c>
      <c r="W20" s="8">
        <v>10</v>
      </c>
      <c r="X20" s="18" t="str">
        <f t="shared" si="0"/>
        <v>NO</v>
      </c>
      <c r="Y20" s="35">
        <v>24</v>
      </c>
      <c r="Z20" s="15">
        <f t="shared" si="1"/>
        <v>9</v>
      </c>
      <c r="AA20" s="185">
        <v>45.3</v>
      </c>
      <c r="AB20" s="8">
        <v>165.6</v>
      </c>
      <c r="AC20" s="18" t="str">
        <f t="shared" si="2"/>
        <v>NO</v>
      </c>
      <c r="AD20" s="35">
        <v>24</v>
      </c>
      <c r="AE20" s="15">
        <f t="shared" si="3"/>
        <v>9</v>
      </c>
      <c r="AF20" s="50"/>
      <c r="AG20" s="8">
        <v>181.6</v>
      </c>
      <c r="AH20" s="45" t="str">
        <f t="shared" si="4"/>
        <v>NO</v>
      </c>
    </row>
    <row r="21" spans="14:34" x14ac:dyDescent="0.25">
      <c r="N21" s="41">
        <f t="shared" si="5"/>
        <v>44668</v>
      </c>
      <c r="O21" s="44">
        <v>0.999</v>
      </c>
      <c r="P21" s="16">
        <v>8.0000000000000004E-4</v>
      </c>
      <c r="Q21" s="16"/>
      <c r="R21" s="16">
        <v>1E-4</v>
      </c>
      <c r="S21" s="33"/>
      <c r="T21" s="35">
        <v>24</v>
      </c>
      <c r="U21" s="15">
        <v>0</v>
      </c>
      <c r="V21" s="8">
        <v>1</v>
      </c>
      <c r="W21" s="8">
        <v>11</v>
      </c>
      <c r="X21" s="18" t="str">
        <f t="shared" si="0"/>
        <v>NO</v>
      </c>
      <c r="Y21" s="35">
        <v>24</v>
      </c>
      <c r="Z21" s="15">
        <f t="shared" si="1"/>
        <v>0</v>
      </c>
      <c r="AA21" s="185">
        <v>45.7</v>
      </c>
      <c r="AB21" s="8">
        <v>220.2</v>
      </c>
      <c r="AC21" s="18" t="str">
        <f t="shared" si="2"/>
        <v>NO</v>
      </c>
      <c r="AD21" s="35">
        <v>24</v>
      </c>
      <c r="AE21" s="15">
        <f t="shared" si="3"/>
        <v>0</v>
      </c>
      <c r="AF21" s="50"/>
      <c r="AG21" s="8">
        <v>220</v>
      </c>
      <c r="AH21" s="45" t="str">
        <f t="shared" si="4"/>
        <v>NO</v>
      </c>
    </row>
    <row r="22" spans="14:34" x14ac:dyDescent="0.25">
      <c r="N22" s="41">
        <f t="shared" si="5"/>
        <v>44669</v>
      </c>
      <c r="O22" s="44">
        <v>0.98080000000000001</v>
      </c>
      <c r="P22" s="16">
        <v>6.9999999999999999E-4</v>
      </c>
      <c r="Q22" s="16"/>
      <c r="R22" s="16">
        <v>1.8499999999999999E-2</v>
      </c>
      <c r="S22" s="33"/>
      <c r="T22" s="35">
        <v>24</v>
      </c>
      <c r="U22" s="15">
        <v>0</v>
      </c>
      <c r="V22" s="8">
        <v>1.2</v>
      </c>
      <c r="W22" s="8">
        <v>10.9</v>
      </c>
      <c r="X22" s="18" t="str">
        <f t="shared" si="0"/>
        <v>NO</v>
      </c>
      <c r="Y22" s="35">
        <v>24</v>
      </c>
      <c r="Z22" s="15">
        <f t="shared" si="1"/>
        <v>0</v>
      </c>
      <c r="AA22" s="186">
        <v>33.9</v>
      </c>
      <c r="AB22" s="8">
        <v>216.8</v>
      </c>
      <c r="AC22" s="18" t="str">
        <f t="shared" si="2"/>
        <v>NO</v>
      </c>
      <c r="AD22" s="35">
        <v>24</v>
      </c>
      <c r="AE22" s="15">
        <f t="shared" si="3"/>
        <v>0</v>
      </c>
      <c r="AF22" s="50"/>
      <c r="AG22" s="8">
        <v>218</v>
      </c>
      <c r="AH22" s="45" t="str">
        <f t="shared" si="4"/>
        <v>NO</v>
      </c>
    </row>
    <row r="23" spans="14:34" x14ac:dyDescent="0.25">
      <c r="N23" s="41">
        <f t="shared" si="5"/>
        <v>44670</v>
      </c>
      <c r="O23" s="44">
        <v>0.99070000000000003</v>
      </c>
      <c r="P23" s="16">
        <v>3.8999999999999998E-3</v>
      </c>
      <c r="Q23" s="16"/>
      <c r="R23" s="16">
        <v>5.3E-3</v>
      </c>
      <c r="S23" s="33"/>
      <c r="T23" s="35">
        <v>24</v>
      </c>
      <c r="U23" s="15">
        <v>0</v>
      </c>
      <c r="V23" s="8">
        <v>1.4</v>
      </c>
      <c r="W23" s="8">
        <v>11.1</v>
      </c>
      <c r="X23" s="18" t="str">
        <f t="shared" si="0"/>
        <v>NO</v>
      </c>
      <c r="Y23" s="35">
        <v>24</v>
      </c>
      <c r="Z23" s="15">
        <f t="shared" si="1"/>
        <v>0</v>
      </c>
      <c r="AA23" s="185">
        <v>53.9</v>
      </c>
      <c r="AB23" s="8">
        <v>219.9</v>
      </c>
      <c r="AC23" s="18" t="str">
        <f t="shared" si="2"/>
        <v>NO</v>
      </c>
      <c r="AD23" s="35">
        <v>24</v>
      </c>
      <c r="AE23" s="15">
        <f t="shared" si="3"/>
        <v>0</v>
      </c>
      <c r="AF23" s="50"/>
      <c r="AG23" s="8">
        <v>219.4</v>
      </c>
      <c r="AH23" s="45" t="str">
        <f t="shared" si="4"/>
        <v>NO</v>
      </c>
    </row>
    <row r="24" spans="14:34" x14ac:dyDescent="0.25">
      <c r="N24" s="41">
        <f t="shared" si="5"/>
        <v>44671</v>
      </c>
      <c r="O24" s="44">
        <v>0.99660000000000004</v>
      </c>
      <c r="P24" s="16">
        <v>3.3E-3</v>
      </c>
      <c r="Q24" s="16"/>
      <c r="R24" s="16">
        <v>1E-4</v>
      </c>
      <c r="S24" s="33"/>
      <c r="T24" s="35">
        <v>24</v>
      </c>
      <c r="U24" s="15">
        <v>0</v>
      </c>
      <c r="V24" s="8">
        <v>0.8</v>
      </c>
      <c r="W24" s="8">
        <v>11.1</v>
      </c>
      <c r="X24" s="18" t="str">
        <f t="shared" si="0"/>
        <v>NO</v>
      </c>
      <c r="Y24" s="35">
        <v>24</v>
      </c>
      <c r="Z24" s="15">
        <f t="shared" si="1"/>
        <v>0</v>
      </c>
      <c r="AA24" s="185">
        <v>51.3</v>
      </c>
      <c r="AB24" s="8">
        <v>220.7</v>
      </c>
      <c r="AC24" s="18" t="str">
        <f t="shared" si="2"/>
        <v>NO</v>
      </c>
      <c r="AD24" s="35">
        <v>24</v>
      </c>
      <c r="AE24" s="15">
        <f t="shared" si="3"/>
        <v>0</v>
      </c>
      <c r="AF24" s="50"/>
      <c r="AG24" s="8">
        <v>220</v>
      </c>
      <c r="AH24" s="45" t="str">
        <f t="shared" si="4"/>
        <v>NO</v>
      </c>
    </row>
    <row r="25" spans="14:34" x14ac:dyDescent="0.25">
      <c r="N25" s="41">
        <f t="shared" si="5"/>
        <v>44672</v>
      </c>
      <c r="O25" s="44">
        <v>0.73929999999999996</v>
      </c>
      <c r="P25" s="16">
        <v>5.3E-3</v>
      </c>
      <c r="Q25" s="16"/>
      <c r="R25" s="16">
        <v>0.25540000000000002</v>
      </c>
      <c r="S25" s="33"/>
      <c r="T25" s="35">
        <v>24</v>
      </c>
      <c r="U25" s="15">
        <v>7</v>
      </c>
      <c r="V25" s="8">
        <v>3.2</v>
      </c>
      <c r="W25" s="8">
        <v>9.6999999999999993</v>
      </c>
      <c r="X25" s="18" t="str">
        <f t="shared" si="0"/>
        <v>NO</v>
      </c>
      <c r="Y25" s="35">
        <v>24</v>
      </c>
      <c r="Z25" s="15">
        <f t="shared" si="1"/>
        <v>7</v>
      </c>
      <c r="AA25" s="186">
        <v>33</v>
      </c>
      <c r="AB25" s="8">
        <v>174.8</v>
      </c>
      <c r="AC25" s="18" t="str">
        <f t="shared" si="2"/>
        <v>NO</v>
      </c>
      <c r="AD25" s="35">
        <v>24</v>
      </c>
      <c r="AE25" s="15">
        <f t="shared" si="3"/>
        <v>7</v>
      </c>
      <c r="AF25" s="50"/>
      <c r="AG25" s="8">
        <v>191.9</v>
      </c>
      <c r="AH25" s="45" t="str">
        <f t="shared" si="4"/>
        <v>NO</v>
      </c>
    </row>
    <row r="26" spans="14:34" x14ac:dyDescent="0.25">
      <c r="N26" s="41">
        <f t="shared" si="5"/>
        <v>44673</v>
      </c>
      <c r="O26" s="44">
        <v>0.99950000000000006</v>
      </c>
      <c r="P26" s="16">
        <v>4.0000000000000002E-4</v>
      </c>
      <c r="Q26" s="16"/>
      <c r="R26" s="16">
        <v>1E-4</v>
      </c>
      <c r="S26" s="33"/>
      <c r="T26" s="35">
        <v>24</v>
      </c>
      <c r="U26" s="15">
        <v>0</v>
      </c>
      <c r="V26" s="8">
        <v>1.3</v>
      </c>
      <c r="W26" s="8">
        <v>11</v>
      </c>
      <c r="X26" s="18" t="str">
        <f t="shared" si="0"/>
        <v>NO</v>
      </c>
      <c r="Y26" s="35">
        <v>24</v>
      </c>
      <c r="Z26" s="15">
        <f t="shared" si="1"/>
        <v>0</v>
      </c>
      <c r="AA26" s="185">
        <v>41.4</v>
      </c>
      <c r="AB26" s="8">
        <v>220.1</v>
      </c>
      <c r="AC26" s="18" t="str">
        <f t="shared" si="2"/>
        <v>NO</v>
      </c>
      <c r="AD26" s="35">
        <v>24</v>
      </c>
      <c r="AE26" s="15">
        <f t="shared" si="3"/>
        <v>0</v>
      </c>
      <c r="AF26" s="50"/>
      <c r="AG26" s="8">
        <v>220</v>
      </c>
      <c r="AH26" s="45" t="str">
        <f t="shared" si="4"/>
        <v>NO</v>
      </c>
    </row>
    <row r="27" spans="14:34" x14ac:dyDescent="0.25">
      <c r="N27" s="41">
        <f t="shared" si="5"/>
        <v>44674</v>
      </c>
      <c r="O27" s="44">
        <v>0.98180000000000001</v>
      </c>
      <c r="P27" s="16">
        <v>1.8100000000000002E-2</v>
      </c>
      <c r="Q27" s="16"/>
      <c r="R27" s="16">
        <v>1E-4</v>
      </c>
      <c r="S27" s="33"/>
      <c r="T27" s="35">
        <v>24</v>
      </c>
      <c r="U27" s="15">
        <v>0</v>
      </c>
      <c r="V27" s="8">
        <v>1.3</v>
      </c>
      <c r="W27" s="8">
        <v>11.4</v>
      </c>
      <c r="X27" s="18" t="str">
        <f t="shared" si="0"/>
        <v>NO</v>
      </c>
      <c r="Y27" s="35">
        <v>24</v>
      </c>
      <c r="Z27" s="15">
        <f t="shared" si="1"/>
        <v>0</v>
      </c>
      <c r="AA27" s="185">
        <v>30.5</v>
      </c>
      <c r="AB27" s="8">
        <v>224</v>
      </c>
      <c r="AC27" s="18" t="str">
        <f t="shared" si="2"/>
        <v>NO</v>
      </c>
      <c r="AD27" s="35">
        <v>24</v>
      </c>
      <c r="AE27" s="15">
        <f t="shared" si="3"/>
        <v>0</v>
      </c>
      <c r="AF27" s="50"/>
      <c r="AG27" s="8">
        <v>220</v>
      </c>
      <c r="AH27" s="45" t="str">
        <f t="shared" si="4"/>
        <v>NO</v>
      </c>
    </row>
    <row r="28" spans="14:34" x14ac:dyDescent="0.25">
      <c r="N28" s="41">
        <f t="shared" si="5"/>
        <v>44675</v>
      </c>
      <c r="O28" s="44">
        <v>0.99929999999999997</v>
      </c>
      <c r="P28" s="16">
        <v>6.9999999999999999E-4</v>
      </c>
      <c r="Q28" s="16"/>
      <c r="R28" s="16">
        <v>0</v>
      </c>
      <c r="S28" s="33"/>
      <c r="T28" s="35">
        <v>24</v>
      </c>
      <c r="U28" s="15">
        <v>0</v>
      </c>
      <c r="V28" s="8">
        <v>1.3</v>
      </c>
      <c r="W28" s="8">
        <v>11</v>
      </c>
      <c r="X28" s="18" t="str">
        <f t="shared" si="0"/>
        <v>NO</v>
      </c>
      <c r="Y28" s="35">
        <v>24</v>
      </c>
      <c r="Z28" s="15">
        <f t="shared" si="1"/>
        <v>0</v>
      </c>
      <c r="AA28" s="186">
        <v>35.6</v>
      </c>
      <c r="AB28" s="8">
        <v>220.1</v>
      </c>
      <c r="AC28" s="18" t="str">
        <f t="shared" si="2"/>
        <v>NO</v>
      </c>
      <c r="AD28" s="35">
        <v>24</v>
      </c>
      <c r="AE28" s="15">
        <f t="shared" si="3"/>
        <v>0</v>
      </c>
      <c r="AF28" s="50"/>
      <c r="AG28" s="8">
        <v>220</v>
      </c>
      <c r="AH28" s="45" t="str">
        <f t="shared" si="4"/>
        <v>NO</v>
      </c>
    </row>
    <row r="29" spans="14:34" x14ac:dyDescent="0.25">
      <c r="N29" s="41">
        <f t="shared" si="5"/>
        <v>44676</v>
      </c>
      <c r="O29" s="44">
        <v>0.99819999999999998</v>
      </c>
      <c r="P29" s="16">
        <v>1.6999999999999999E-3</v>
      </c>
      <c r="Q29" s="16"/>
      <c r="R29" s="16">
        <v>1E-4</v>
      </c>
      <c r="S29" s="33"/>
      <c r="T29" s="35">
        <v>24</v>
      </c>
      <c r="U29" s="15">
        <v>0</v>
      </c>
      <c r="V29" s="8">
        <v>0.9</v>
      </c>
      <c r="W29" s="8">
        <v>11</v>
      </c>
      <c r="X29" s="18" t="str">
        <f t="shared" si="0"/>
        <v>NO</v>
      </c>
      <c r="Y29" s="35">
        <v>24</v>
      </c>
      <c r="Z29" s="15">
        <f t="shared" si="1"/>
        <v>0</v>
      </c>
      <c r="AA29" s="185">
        <v>48.2</v>
      </c>
      <c r="AB29" s="8">
        <v>220.4</v>
      </c>
      <c r="AC29" s="18" t="str">
        <f t="shared" si="2"/>
        <v>NO</v>
      </c>
      <c r="AD29" s="35">
        <v>24</v>
      </c>
      <c r="AE29" s="15">
        <f t="shared" si="3"/>
        <v>0</v>
      </c>
      <c r="AF29" s="50"/>
      <c r="AG29" s="8">
        <v>220</v>
      </c>
      <c r="AH29" s="45" t="str">
        <f t="shared" si="4"/>
        <v>NO</v>
      </c>
    </row>
    <row r="30" spans="14:34" x14ac:dyDescent="0.25">
      <c r="N30" s="41">
        <f t="shared" si="5"/>
        <v>44677</v>
      </c>
      <c r="O30" s="44">
        <v>0.76919999999999999</v>
      </c>
      <c r="P30" s="16">
        <v>6.1499999999999999E-2</v>
      </c>
      <c r="Q30" s="16"/>
      <c r="R30" s="16">
        <v>0.16930000000000001</v>
      </c>
      <c r="S30" s="33"/>
      <c r="T30" s="35">
        <v>24</v>
      </c>
      <c r="U30" s="15">
        <v>6</v>
      </c>
      <c r="V30" s="8">
        <v>0.8</v>
      </c>
      <c r="W30" s="8">
        <v>11.4</v>
      </c>
      <c r="X30" s="18" t="str">
        <f t="shared" si="0"/>
        <v>NO</v>
      </c>
      <c r="Y30" s="35">
        <v>24</v>
      </c>
      <c r="Z30" s="15">
        <f t="shared" si="1"/>
        <v>6</v>
      </c>
      <c r="AA30" s="185">
        <v>44.2</v>
      </c>
      <c r="AB30" s="8">
        <v>202.8</v>
      </c>
      <c r="AC30" s="18" t="str">
        <f t="shared" si="2"/>
        <v>NO</v>
      </c>
      <c r="AD30" s="35">
        <v>24</v>
      </c>
      <c r="AE30" s="15">
        <f t="shared" si="3"/>
        <v>6</v>
      </c>
      <c r="AF30" s="50"/>
      <c r="AG30" s="8">
        <v>201.4</v>
      </c>
      <c r="AH30" s="45" t="str">
        <f t="shared" si="4"/>
        <v>NO</v>
      </c>
    </row>
    <row r="31" spans="14:34" x14ac:dyDescent="0.25">
      <c r="N31" s="41">
        <f t="shared" si="5"/>
        <v>44678</v>
      </c>
      <c r="O31" s="44">
        <v>0.97230000000000005</v>
      </c>
      <c r="P31" s="16">
        <v>1.0500000000000001E-2</v>
      </c>
      <c r="Q31" s="16"/>
      <c r="R31" s="16">
        <v>1.7100000000000001E-2</v>
      </c>
      <c r="S31" s="33"/>
      <c r="T31" s="35">
        <v>24</v>
      </c>
      <c r="U31" s="15">
        <v>1</v>
      </c>
      <c r="V31" s="8">
        <v>1.3</v>
      </c>
      <c r="W31" s="8">
        <v>11.1</v>
      </c>
      <c r="X31" s="18" t="str">
        <f t="shared" si="0"/>
        <v>NO</v>
      </c>
      <c r="Y31" s="35">
        <v>24</v>
      </c>
      <c r="Z31" s="15">
        <f t="shared" si="1"/>
        <v>1</v>
      </c>
      <c r="AA31" s="185">
        <v>52.2</v>
      </c>
      <c r="AB31" s="8">
        <v>219.2</v>
      </c>
      <c r="AC31" s="18" t="str">
        <f t="shared" si="2"/>
        <v>NO</v>
      </c>
      <c r="AD31" s="35">
        <v>24</v>
      </c>
      <c r="AE31" s="15">
        <f t="shared" si="3"/>
        <v>1</v>
      </c>
      <c r="AF31" s="50"/>
      <c r="AG31" s="8">
        <v>218.1</v>
      </c>
      <c r="AH31" s="45" t="str">
        <f t="shared" si="4"/>
        <v>NO</v>
      </c>
    </row>
    <row r="32" spans="14:34" x14ac:dyDescent="0.25">
      <c r="N32" s="41">
        <f t="shared" si="5"/>
        <v>44679</v>
      </c>
      <c r="O32" s="44">
        <v>0.99829999999999997</v>
      </c>
      <c r="P32" s="16">
        <v>1.6000000000000001E-3</v>
      </c>
      <c r="Q32" s="16"/>
      <c r="R32" s="16">
        <v>1E-4</v>
      </c>
      <c r="S32" s="33"/>
      <c r="T32" s="35">
        <v>24</v>
      </c>
      <c r="U32" s="15">
        <v>0</v>
      </c>
      <c r="V32" s="8">
        <v>1.2</v>
      </c>
      <c r="W32" s="8">
        <v>11</v>
      </c>
      <c r="X32" s="18" t="str">
        <f t="shared" si="0"/>
        <v>NO</v>
      </c>
      <c r="Y32" s="35">
        <v>24</v>
      </c>
      <c r="Z32" s="15">
        <f t="shared" si="1"/>
        <v>0</v>
      </c>
      <c r="AA32" s="185">
        <v>44.5</v>
      </c>
      <c r="AB32" s="8">
        <v>220.3</v>
      </c>
      <c r="AC32" s="18" t="str">
        <f t="shared" si="2"/>
        <v>NO</v>
      </c>
      <c r="AD32" s="35">
        <v>24</v>
      </c>
      <c r="AE32" s="15">
        <f t="shared" si="3"/>
        <v>0</v>
      </c>
      <c r="AF32" s="50"/>
      <c r="AG32" s="8">
        <v>220</v>
      </c>
      <c r="AH32" s="45" t="str">
        <f t="shared" si="4"/>
        <v>NO</v>
      </c>
    </row>
    <row r="33" spans="14:34" x14ac:dyDescent="0.25">
      <c r="N33" s="41">
        <f t="shared" si="5"/>
        <v>44680</v>
      </c>
      <c r="O33" s="44">
        <v>0.99709999999999999</v>
      </c>
      <c r="P33" s="16">
        <v>2.8999999999999998E-3</v>
      </c>
      <c r="Q33" s="16"/>
      <c r="R33" s="16">
        <v>1E-4</v>
      </c>
      <c r="S33" s="33"/>
      <c r="T33" s="35">
        <v>24</v>
      </c>
      <c r="U33" s="15">
        <v>0</v>
      </c>
      <c r="V33" s="8">
        <v>1.1000000000000001</v>
      </c>
      <c r="W33" s="8">
        <v>11.1</v>
      </c>
      <c r="X33" s="18" t="str">
        <f t="shared" si="0"/>
        <v>NO</v>
      </c>
      <c r="Y33" s="35">
        <v>24</v>
      </c>
      <c r="Z33" s="15">
        <f t="shared" si="1"/>
        <v>0</v>
      </c>
      <c r="AA33" s="185">
        <v>45.3</v>
      </c>
      <c r="AB33" s="8">
        <v>220.6</v>
      </c>
      <c r="AC33" s="18" t="str">
        <f t="shared" si="2"/>
        <v>NO</v>
      </c>
      <c r="AD33" s="35">
        <v>24</v>
      </c>
      <c r="AE33" s="15">
        <f t="shared" si="3"/>
        <v>0</v>
      </c>
      <c r="AF33" s="50"/>
      <c r="AG33" s="8">
        <v>220</v>
      </c>
      <c r="AH33" s="45" t="str">
        <f t="shared" si="4"/>
        <v>NO</v>
      </c>
    </row>
    <row r="34" spans="14:34" x14ac:dyDescent="0.25">
      <c r="N34" s="41">
        <f t="shared" si="5"/>
        <v>44681</v>
      </c>
      <c r="O34" s="44">
        <v>0.99550000000000005</v>
      </c>
      <c r="P34" s="16">
        <v>4.4000000000000003E-3</v>
      </c>
      <c r="Q34" s="16"/>
      <c r="R34" s="16">
        <v>1E-4</v>
      </c>
      <c r="S34" s="33"/>
      <c r="T34" s="35">
        <v>24</v>
      </c>
      <c r="U34" s="15">
        <v>0</v>
      </c>
      <c r="V34" s="8">
        <v>0.9</v>
      </c>
      <c r="W34" s="8">
        <v>11.1</v>
      </c>
      <c r="X34" s="18" t="str">
        <f t="shared" si="0"/>
        <v>NO</v>
      </c>
      <c r="Y34" s="35">
        <v>24</v>
      </c>
      <c r="Z34" s="15">
        <f t="shared" si="1"/>
        <v>0</v>
      </c>
      <c r="AA34" s="185">
        <v>59</v>
      </c>
      <c r="AB34" s="8">
        <v>220.9</v>
      </c>
      <c r="AC34" s="18" t="str">
        <f t="shared" si="2"/>
        <v>NO</v>
      </c>
      <c r="AD34" s="35">
        <v>24</v>
      </c>
      <c r="AE34" s="15">
        <f t="shared" si="3"/>
        <v>0</v>
      </c>
      <c r="AF34" s="50"/>
      <c r="AG34" s="8">
        <v>220</v>
      </c>
      <c r="AH34" s="45" t="str">
        <f t="shared" si="4"/>
        <v>NO</v>
      </c>
    </row>
    <row r="35" spans="14:34" x14ac:dyDescent="0.25">
      <c r="N35" s="41">
        <f t="shared" si="5"/>
        <v>44682</v>
      </c>
      <c r="O35" s="44">
        <v>0.99350000000000005</v>
      </c>
      <c r="P35" s="16">
        <v>6.4000000000000003E-3</v>
      </c>
      <c r="Q35" s="16"/>
      <c r="R35" s="16">
        <v>1E-4</v>
      </c>
      <c r="S35" s="33"/>
      <c r="T35" s="35">
        <v>24</v>
      </c>
      <c r="U35" s="15">
        <v>0</v>
      </c>
      <c r="V35" s="8">
        <v>1</v>
      </c>
      <c r="W35" s="8">
        <v>11.1</v>
      </c>
      <c r="X35" s="18" t="str">
        <f t="shared" si="0"/>
        <v>NO</v>
      </c>
      <c r="Y35" s="35">
        <f>[1]DAILY!$I36</f>
        <v>24</v>
      </c>
      <c r="Z35" s="15">
        <f t="shared" si="1"/>
        <v>0</v>
      </c>
      <c r="AA35" s="185">
        <v>43.5</v>
      </c>
      <c r="AB35" s="8">
        <v>221.4</v>
      </c>
      <c r="AC35" s="18" t="str">
        <f t="shared" si="2"/>
        <v>NO</v>
      </c>
      <c r="AD35" s="35">
        <f>[1]DAILY!$M36</f>
        <v>24</v>
      </c>
      <c r="AE35" s="15">
        <f t="shared" si="3"/>
        <v>0</v>
      </c>
      <c r="AF35" s="50"/>
      <c r="AG35" s="8">
        <v>220</v>
      </c>
      <c r="AH35" s="45" t="str">
        <f t="shared" si="4"/>
        <v>NO</v>
      </c>
    </row>
    <row r="36" spans="14:34" x14ac:dyDescent="0.25">
      <c r="N36" s="41">
        <f t="shared" si="5"/>
        <v>44683</v>
      </c>
      <c r="O36" s="44">
        <v>0.58709999999999996</v>
      </c>
      <c r="P36" s="16">
        <v>1.6299999999999999E-2</v>
      </c>
      <c r="Q36" s="16"/>
      <c r="R36" s="16">
        <v>0.39650000000000002</v>
      </c>
      <c r="S36" s="33"/>
      <c r="T36" s="35">
        <v>24</v>
      </c>
      <c r="U36" s="15">
        <v>10</v>
      </c>
      <c r="V36" s="8">
        <v>1.6</v>
      </c>
      <c r="W36" s="8">
        <v>9.1999999999999993</v>
      </c>
      <c r="X36" s="18" t="str">
        <f t="shared" si="0"/>
        <v>NO</v>
      </c>
      <c r="Y36" s="35">
        <v>24</v>
      </c>
      <c r="Z36" s="15">
        <f t="shared" si="1"/>
        <v>10</v>
      </c>
      <c r="AA36" s="185">
        <v>54</v>
      </c>
      <c r="AB36" s="8">
        <v>151.6</v>
      </c>
      <c r="AC36" s="18" t="str">
        <f t="shared" si="2"/>
        <v>NO</v>
      </c>
      <c r="AD36" s="35">
        <v>24</v>
      </c>
      <c r="AE36" s="15">
        <f t="shared" si="3"/>
        <v>10</v>
      </c>
      <c r="AF36" s="50"/>
      <c r="AG36" s="8">
        <v>176.4</v>
      </c>
      <c r="AH36" s="45" t="str">
        <f t="shared" si="4"/>
        <v>NO</v>
      </c>
    </row>
    <row r="37" spans="14:34" x14ac:dyDescent="0.25">
      <c r="N37" s="41">
        <f t="shared" si="5"/>
        <v>44684</v>
      </c>
      <c r="O37" s="44">
        <v>0.34649999999999997</v>
      </c>
      <c r="P37" s="16">
        <v>0.2621</v>
      </c>
      <c r="Q37" s="16"/>
      <c r="R37" s="16">
        <v>0.39140000000000003</v>
      </c>
      <c r="S37" s="33"/>
      <c r="T37" s="35">
        <v>24</v>
      </c>
      <c r="U37" s="15">
        <v>16</v>
      </c>
      <c r="V37" s="8">
        <v>2.2999999999999998</v>
      </c>
      <c r="W37" s="8">
        <v>14.6</v>
      </c>
      <c r="X37" s="18" t="str">
        <f t="shared" si="0"/>
        <v>NO</v>
      </c>
      <c r="Y37" s="35">
        <v>24</v>
      </c>
      <c r="Z37" s="15">
        <f t="shared" si="1"/>
        <v>16</v>
      </c>
      <c r="AA37" s="185">
        <v>61.1</v>
      </c>
      <c r="AB37" s="8">
        <v>206.6</v>
      </c>
      <c r="AC37" s="18" t="str">
        <f t="shared" si="2"/>
        <v>NO</v>
      </c>
      <c r="AD37" s="35">
        <v>24</v>
      </c>
      <c r="AE37" s="15">
        <f t="shared" si="3"/>
        <v>16</v>
      </c>
      <c r="AF37" s="50"/>
      <c r="AG37" s="8">
        <v>176.9</v>
      </c>
      <c r="AH37" s="45" t="str">
        <f t="shared" si="4"/>
        <v>NO</v>
      </c>
    </row>
    <row r="38" spans="14:34" x14ac:dyDescent="0.25">
      <c r="N38" s="41">
        <f t="shared" si="5"/>
        <v>44685</v>
      </c>
      <c r="O38" s="44">
        <v>0.40889999999999999</v>
      </c>
      <c r="P38" s="16">
        <v>0.2576</v>
      </c>
      <c r="Q38" s="16"/>
      <c r="R38" s="16">
        <v>0.33350000000000002</v>
      </c>
      <c r="S38" s="33"/>
      <c r="T38" s="35">
        <v>24</v>
      </c>
      <c r="U38" s="15">
        <v>13</v>
      </c>
      <c r="V38" s="8">
        <v>1.4</v>
      </c>
      <c r="W38" s="8">
        <v>14.8</v>
      </c>
      <c r="X38" s="18" t="str">
        <f t="shared" si="0"/>
        <v>NO</v>
      </c>
      <c r="Y38" s="35">
        <v>24</v>
      </c>
      <c r="Z38" s="15">
        <f t="shared" si="1"/>
        <v>13</v>
      </c>
      <c r="AA38" s="185">
        <v>85.2</v>
      </c>
      <c r="AB38" s="8">
        <v>216.1</v>
      </c>
      <c r="AC38" s="18" t="str">
        <f t="shared" si="2"/>
        <v>NO</v>
      </c>
      <c r="AD38" s="35">
        <v>24</v>
      </c>
      <c r="AE38" s="15">
        <f t="shared" si="3"/>
        <v>13</v>
      </c>
      <c r="AF38" s="50"/>
      <c r="AG38" s="8">
        <v>183.3</v>
      </c>
      <c r="AH38" s="45" t="str">
        <f t="shared" si="4"/>
        <v>NO</v>
      </c>
    </row>
    <row r="39" spans="14:34" x14ac:dyDescent="0.25">
      <c r="N39" s="41">
        <f t="shared" si="5"/>
        <v>44686</v>
      </c>
      <c r="O39" s="44">
        <v>0.39610000000000001</v>
      </c>
      <c r="P39" s="16">
        <v>0.33029999999999998</v>
      </c>
      <c r="Q39" s="16"/>
      <c r="R39" s="16">
        <v>0.27360000000000001</v>
      </c>
      <c r="S39" s="33"/>
      <c r="T39" s="35">
        <v>24</v>
      </c>
      <c r="U39" s="15">
        <v>12</v>
      </c>
      <c r="V39" s="8">
        <v>2.2000000000000002</v>
      </c>
      <c r="W39" s="8">
        <v>16.8</v>
      </c>
      <c r="X39" s="18" t="str">
        <f t="shared" si="0"/>
        <v>NO</v>
      </c>
      <c r="Y39" s="35">
        <v>24</v>
      </c>
      <c r="Z39" s="15">
        <f t="shared" si="1"/>
        <v>12</v>
      </c>
      <c r="AA39" s="185">
        <v>103.2</v>
      </c>
      <c r="AB39" s="8">
        <v>243</v>
      </c>
      <c r="AC39" s="18" t="str">
        <f t="shared" si="2"/>
        <v>NO</v>
      </c>
      <c r="AD39" s="35">
        <v>24</v>
      </c>
      <c r="AE39" s="15">
        <f t="shared" si="3"/>
        <v>12</v>
      </c>
      <c r="AF39" s="50"/>
      <c r="AG39" s="8">
        <v>189.9</v>
      </c>
      <c r="AH39" s="45" t="str">
        <f t="shared" si="4"/>
        <v>NO</v>
      </c>
    </row>
    <row r="40" spans="14:34" x14ac:dyDescent="0.25">
      <c r="N40" s="41">
        <f t="shared" si="5"/>
        <v>44687</v>
      </c>
      <c r="O40" s="44">
        <v>0.54469999999999996</v>
      </c>
      <c r="P40" s="16">
        <v>0.15859999999999999</v>
      </c>
      <c r="Q40" s="16"/>
      <c r="R40" s="16">
        <v>0.29670000000000002</v>
      </c>
      <c r="S40" s="33"/>
      <c r="T40" s="35">
        <v>24</v>
      </c>
      <c r="U40" s="15">
        <v>12</v>
      </c>
      <c r="V40" s="8">
        <v>2.2999999999999998</v>
      </c>
      <c r="W40" s="8">
        <v>12.9</v>
      </c>
      <c r="X40" s="18" t="str">
        <f t="shared" si="0"/>
        <v>NO</v>
      </c>
      <c r="Y40" s="35">
        <v>24</v>
      </c>
      <c r="Z40" s="15">
        <f t="shared" si="1"/>
        <v>12</v>
      </c>
      <c r="AA40" s="185">
        <v>47.9</v>
      </c>
      <c r="AB40" s="8">
        <v>201</v>
      </c>
      <c r="AC40" s="18" t="str">
        <f t="shared" si="2"/>
        <v>NO</v>
      </c>
      <c r="AD40" s="35">
        <v>24</v>
      </c>
      <c r="AE40" s="15">
        <f t="shared" si="3"/>
        <v>12</v>
      </c>
      <c r="AF40" s="50"/>
      <c r="AG40" s="8">
        <v>187.4</v>
      </c>
      <c r="AH40" s="45" t="str">
        <f t="shared" si="4"/>
        <v>NO</v>
      </c>
    </row>
    <row r="41" spans="14:34" x14ac:dyDescent="0.25">
      <c r="N41" s="41">
        <f t="shared" si="5"/>
        <v>44688</v>
      </c>
      <c r="O41" s="44">
        <v>0.99950000000000006</v>
      </c>
      <c r="P41" s="16">
        <v>4.0000000000000002E-4</v>
      </c>
      <c r="Q41" s="16"/>
      <c r="R41" s="16">
        <v>1E-4</v>
      </c>
      <c r="S41" s="33"/>
      <c r="T41" s="35">
        <v>24</v>
      </c>
      <c r="U41" s="15">
        <v>0</v>
      </c>
      <c r="V41" s="8">
        <v>0.9</v>
      </c>
      <c r="W41" s="8">
        <v>11</v>
      </c>
      <c r="X41" s="18" t="str">
        <f t="shared" si="0"/>
        <v>NO</v>
      </c>
      <c r="Y41" s="35">
        <v>24</v>
      </c>
      <c r="Z41" s="15">
        <f t="shared" si="1"/>
        <v>0</v>
      </c>
      <c r="AA41" s="185">
        <v>50</v>
      </c>
      <c r="AB41" s="8">
        <v>220.1</v>
      </c>
      <c r="AC41" s="18" t="str">
        <f t="shared" si="2"/>
        <v>NO</v>
      </c>
      <c r="AD41" s="35">
        <v>24</v>
      </c>
      <c r="AE41" s="15">
        <f t="shared" si="3"/>
        <v>0</v>
      </c>
      <c r="AF41" s="50"/>
      <c r="AG41" s="8">
        <v>220</v>
      </c>
      <c r="AH41" s="45" t="str">
        <f t="shared" si="4"/>
        <v>NO</v>
      </c>
    </row>
    <row r="42" spans="14:34" x14ac:dyDescent="0.25">
      <c r="N42" s="41">
        <f t="shared" si="5"/>
        <v>44689</v>
      </c>
      <c r="O42" s="44">
        <v>0.99919999999999998</v>
      </c>
      <c r="P42" s="16">
        <v>6.9999999999999999E-4</v>
      </c>
      <c r="Q42" s="16"/>
      <c r="R42" s="16">
        <v>1E-4</v>
      </c>
      <c r="S42" s="33"/>
      <c r="T42" s="35">
        <v>24</v>
      </c>
      <c r="U42" s="15">
        <v>0</v>
      </c>
      <c r="V42" s="8">
        <v>0.8</v>
      </c>
      <c r="W42" s="8">
        <v>11</v>
      </c>
      <c r="X42" s="18" t="str">
        <f t="shared" si="0"/>
        <v>NO</v>
      </c>
      <c r="Y42" s="35">
        <v>24</v>
      </c>
      <c r="Z42" s="15">
        <f t="shared" si="1"/>
        <v>0</v>
      </c>
      <c r="AA42" s="185">
        <v>42.6</v>
      </c>
      <c r="AB42" s="8">
        <v>220.1</v>
      </c>
      <c r="AC42" s="18" t="str">
        <f t="shared" si="2"/>
        <v>NO</v>
      </c>
      <c r="AD42" s="35">
        <v>24</v>
      </c>
      <c r="AE42" s="15">
        <f t="shared" si="3"/>
        <v>0</v>
      </c>
      <c r="AF42" s="50"/>
      <c r="AG42" s="8">
        <v>220</v>
      </c>
      <c r="AH42" s="45" t="str">
        <f t="shared" si="4"/>
        <v>NO</v>
      </c>
    </row>
    <row r="43" spans="14:34" x14ac:dyDescent="0.25">
      <c r="N43" s="41">
        <f t="shared" si="5"/>
        <v>44690</v>
      </c>
      <c r="O43" s="44">
        <v>0.91080000000000005</v>
      </c>
      <c r="P43" s="16">
        <v>2.0999999999999999E-3</v>
      </c>
      <c r="Q43" s="16"/>
      <c r="R43" s="16">
        <v>8.72E-2</v>
      </c>
      <c r="S43" s="33"/>
      <c r="T43" s="35">
        <v>24</v>
      </c>
      <c r="U43" s="15">
        <v>3</v>
      </c>
      <c r="V43" s="8">
        <v>1</v>
      </c>
      <c r="W43" s="8">
        <v>10.6</v>
      </c>
      <c r="X43" s="18" t="str">
        <f t="shared" si="0"/>
        <v>NO</v>
      </c>
      <c r="Y43" s="35">
        <v>24</v>
      </c>
      <c r="Z43" s="15">
        <f t="shared" si="1"/>
        <v>3</v>
      </c>
      <c r="AA43" s="185">
        <v>39.299999999999997</v>
      </c>
      <c r="AB43" s="8">
        <v>204.6</v>
      </c>
      <c r="AC43" s="18" t="str">
        <f t="shared" si="2"/>
        <v>NO</v>
      </c>
      <c r="AD43" s="35">
        <v>24</v>
      </c>
      <c r="AE43" s="15">
        <f t="shared" si="3"/>
        <v>3</v>
      </c>
      <c r="AF43" s="50"/>
      <c r="AG43" s="8">
        <v>210.4</v>
      </c>
      <c r="AH43" s="45" t="str">
        <f t="shared" si="4"/>
        <v>NO</v>
      </c>
    </row>
    <row r="44" spans="14:34" x14ac:dyDescent="0.25">
      <c r="N44" s="41">
        <f t="shared" si="5"/>
        <v>44691</v>
      </c>
      <c r="O44" s="44">
        <v>0.81579999999999997</v>
      </c>
      <c r="P44" s="16">
        <v>9.9199999999999997E-2</v>
      </c>
      <c r="Q44" s="16"/>
      <c r="R44" s="16">
        <v>8.5000000000000006E-2</v>
      </c>
      <c r="S44" s="33"/>
      <c r="T44" s="35">
        <v>24</v>
      </c>
      <c r="U44" s="15">
        <v>4</v>
      </c>
      <c r="V44" s="8">
        <v>1.5</v>
      </c>
      <c r="W44" s="8">
        <v>12.7</v>
      </c>
      <c r="X44" s="18" t="str">
        <f t="shared" si="0"/>
        <v>NO</v>
      </c>
      <c r="Y44" s="35">
        <v>24</v>
      </c>
      <c r="Z44" s="15">
        <f t="shared" si="1"/>
        <v>4</v>
      </c>
      <c r="AA44" s="185">
        <v>35.799999999999997</v>
      </c>
      <c r="AB44" s="8">
        <v>226.4</v>
      </c>
      <c r="AC44" s="18" t="str">
        <f t="shared" si="2"/>
        <v>NO</v>
      </c>
      <c r="AD44" s="35">
        <v>24</v>
      </c>
      <c r="AE44" s="15">
        <f t="shared" si="3"/>
        <v>4</v>
      </c>
      <c r="AF44" s="50"/>
      <c r="AG44" s="8">
        <v>210.7</v>
      </c>
      <c r="AH44" s="45" t="str">
        <f t="shared" si="4"/>
        <v>NO</v>
      </c>
    </row>
    <row r="45" spans="14:34" x14ac:dyDescent="0.25">
      <c r="N45" s="41">
        <f t="shared" si="5"/>
        <v>44692</v>
      </c>
      <c r="O45" s="44">
        <v>0.51780000000000004</v>
      </c>
      <c r="P45" s="16">
        <v>0.2457</v>
      </c>
      <c r="Q45" s="16"/>
      <c r="R45" s="16">
        <v>0.23649999999999999</v>
      </c>
      <c r="S45" s="33"/>
      <c r="T45" s="35">
        <v>24</v>
      </c>
      <c r="U45" s="15">
        <v>12</v>
      </c>
      <c r="V45" s="8">
        <v>2.1</v>
      </c>
      <c r="W45" s="8">
        <v>15.1</v>
      </c>
      <c r="X45" s="18" t="str">
        <f t="shared" si="0"/>
        <v>NO</v>
      </c>
      <c r="Y45" s="35">
        <v>24</v>
      </c>
      <c r="Z45" s="15">
        <f t="shared" si="1"/>
        <v>12</v>
      </c>
      <c r="AA45" s="185">
        <v>63.9</v>
      </c>
      <c r="AB45" s="8">
        <v>231.1</v>
      </c>
      <c r="AC45" s="18" t="str">
        <f t="shared" si="2"/>
        <v>NO</v>
      </c>
      <c r="AD45" s="35">
        <v>24</v>
      </c>
      <c r="AE45" s="15">
        <f t="shared" si="3"/>
        <v>12</v>
      </c>
      <c r="AF45" s="50"/>
      <c r="AG45" s="8">
        <v>194</v>
      </c>
      <c r="AH45" s="45" t="str">
        <f t="shared" si="4"/>
        <v>NO</v>
      </c>
    </row>
    <row r="46" spans="14:34" x14ac:dyDescent="0.25">
      <c r="N46" s="41">
        <f t="shared" si="5"/>
        <v>44693</v>
      </c>
      <c r="O46" s="44">
        <v>0.99950000000000006</v>
      </c>
      <c r="P46" s="16">
        <v>4.0000000000000002E-4</v>
      </c>
      <c r="Q46" s="16"/>
      <c r="R46" s="16">
        <v>1E-4</v>
      </c>
      <c r="S46" s="33"/>
      <c r="T46" s="35">
        <v>24</v>
      </c>
      <c r="U46" s="15">
        <v>0</v>
      </c>
      <c r="V46" s="8">
        <v>1.7</v>
      </c>
      <c r="W46" s="8">
        <v>11</v>
      </c>
      <c r="X46" s="18" t="str">
        <f t="shared" si="0"/>
        <v>NO</v>
      </c>
      <c r="Y46" s="35">
        <v>24</v>
      </c>
      <c r="Z46" s="15">
        <f t="shared" si="1"/>
        <v>0</v>
      </c>
      <c r="AA46" s="185">
        <v>40.1</v>
      </c>
      <c r="AB46" s="8">
        <v>220.1</v>
      </c>
      <c r="AC46" s="18" t="str">
        <f t="shared" si="2"/>
        <v>NO</v>
      </c>
      <c r="AD46" s="35">
        <v>24</v>
      </c>
      <c r="AE46" s="15">
        <f t="shared" si="3"/>
        <v>0</v>
      </c>
      <c r="AF46" s="50"/>
      <c r="AG46" s="8">
        <v>220</v>
      </c>
      <c r="AH46" s="45" t="str">
        <f t="shared" si="4"/>
        <v>NO</v>
      </c>
    </row>
    <row r="47" spans="14:34" x14ac:dyDescent="0.25">
      <c r="N47" s="41">
        <f t="shared" si="5"/>
        <v>44694</v>
      </c>
      <c r="O47" s="44">
        <v>0.99909999999999999</v>
      </c>
      <c r="P47" s="16">
        <v>8.9999999999999998E-4</v>
      </c>
      <c r="Q47" s="16"/>
      <c r="R47" s="16">
        <v>0</v>
      </c>
      <c r="S47" s="33"/>
      <c r="T47" s="35">
        <v>24</v>
      </c>
      <c r="U47" s="15">
        <v>0</v>
      </c>
      <c r="V47" s="8">
        <v>1</v>
      </c>
      <c r="W47" s="8">
        <v>11</v>
      </c>
      <c r="X47" s="18" t="str">
        <f t="shared" si="0"/>
        <v>NO</v>
      </c>
      <c r="Y47" s="35">
        <v>24</v>
      </c>
      <c r="Z47" s="15">
        <f t="shared" si="1"/>
        <v>0</v>
      </c>
      <c r="AA47" s="185">
        <v>48.3</v>
      </c>
      <c r="AB47" s="8">
        <v>220.2</v>
      </c>
      <c r="AC47" s="18" t="str">
        <f t="shared" si="2"/>
        <v>NO</v>
      </c>
      <c r="AD47" s="35">
        <v>24</v>
      </c>
      <c r="AE47" s="15">
        <f t="shared" si="3"/>
        <v>0</v>
      </c>
      <c r="AF47" s="50"/>
      <c r="AG47" s="8">
        <v>220</v>
      </c>
      <c r="AH47" s="45" t="str">
        <f t="shared" si="4"/>
        <v>NO</v>
      </c>
    </row>
    <row r="48" spans="14:34" x14ac:dyDescent="0.25">
      <c r="N48" s="41">
        <f t="shared" si="5"/>
        <v>44695</v>
      </c>
      <c r="O48" s="44">
        <v>0.99850000000000005</v>
      </c>
      <c r="P48" s="16">
        <v>1.5E-3</v>
      </c>
      <c r="Q48" s="16"/>
      <c r="R48" s="16">
        <v>0</v>
      </c>
      <c r="S48" s="33"/>
      <c r="T48" s="35">
        <v>24</v>
      </c>
      <c r="U48" s="15">
        <v>0</v>
      </c>
      <c r="V48" s="8">
        <v>0.6</v>
      </c>
      <c r="W48" s="8">
        <v>11</v>
      </c>
      <c r="X48" s="18" t="str">
        <f t="shared" si="0"/>
        <v>NO</v>
      </c>
      <c r="Y48" s="35">
        <v>24</v>
      </c>
      <c r="Z48" s="15">
        <f t="shared" si="1"/>
        <v>0</v>
      </c>
      <c r="AA48" s="185">
        <v>50.6</v>
      </c>
      <c r="AB48" s="8">
        <v>220.3</v>
      </c>
      <c r="AC48" s="18" t="str">
        <f t="shared" si="2"/>
        <v>NO</v>
      </c>
      <c r="AD48" s="35">
        <v>24</v>
      </c>
      <c r="AE48" s="15">
        <f t="shared" si="3"/>
        <v>0</v>
      </c>
      <c r="AF48" s="50"/>
      <c r="AG48" s="8">
        <v>220</v>
      </c>
      <c r="AH48" s="45" t="str">
        <f t="shared" si="4"/>
        <v>NO</v>
      </c>
    </row>
    <row r="49" spans="14:34" x14ac:dyDescent="0.25">
      <c r="N49" s="41">
        <f t="shared" si="5"/>
        <v>44696</v>
      </c>
      <c r="O49" s="44">
        <v>0.999</v>
      </c>
      <c r="P49" s="16">
        <v>8.9999999999999998E-4</v>
      </c>
      <c r="Q49" s="16"/>
      <c r="R49" s="16">
        <v>0</v>
      </c>
      <c r="S49" s="33"/>
      <c r="T49" s="35">
        <v>24</v>
      </c>
      <c r="U49" s="15">
        <v>0</v>
      </c>
      <c r="V49" s="8">
        <v>0.7</v>
      </c>
      <c r="W49" s="8">
        <v>11</v>
      </c>
      <c r="X49" s="18" t="str">
        <f t="shared" si="0"/>
        <v>NO</v>
      </c>
      <c r="Y49" s="35">
        <v>24</v>
      </c>
      <c r="Z49" s="15">
        <f t="shared" si="1"/>
        <v>0</v>
      </c>
      <c r="AA49" s="185">
        <v>48.4</v>
      </c>
      <c r="AB49" s="8">
        <v>220.2</v>
      </c>
      <c r="AC49" s="18" t="str">
        <f t="shared" si="2"/>
        <v>NO</v>
      </c>
      <c r="AD49" s="35">
        <v>24</v>
      </c>
      <c r="AE49" s="15">
        <f t="shared" si="3"/>
        <v>0</v>
      </c>
      <c r="AF49" s="50"/>
      <c r="AG49" s="8">
        <v>220</v>
      </c>
      <c r="AH49" s="45" t="str">
        <f t="shared" si="4"/>
        <v>NO</v>
      </c>
    </row>
    <row r="50" spans="14:34" x14ac:dyDescent="0.25">
      <c r="N50" s="41">
        <f t="shared" si="5"/>
        <v>44697</v>
      </c>
      <c r="O50" s="44">
        <v>0.97899999999999998</v>
      </c>
      <c r="P50" s="16">
        <v>2.0899999999999998E-2</v>
      </c>
      <c r="Q50" s="16"/>
      <c r="R50" s="16">
        <v>1E-4</v>
      </c>
      <c r="S50" s="33"/>
      <c r="T50" s="35">
        <v>24</v>
      </c>
      <c r="U50" s="15">
        <v>0</v>
      </c>
      <c r="V50" s="8">
        <v>0.7</v>
      </c>
      <c r="W50" s="8">
        <v>11.5</v>
      </c>
      <c r="X50" s="18" t="str">
        <f t="shared" si="0"/>
        <v>NO</v>
      </c>
      <c r="Y50" s="35">
        <v>24</v>
      </c>
      <c r="Z50" s="15">
        <f t="shared" si="1"/>
        <v>0</v>
      </c>
      <c r="AA50" s="185">
        <v>37.200000000000003</v>
      </c>
      <c r="AB50" s="8">
        <v>224.6</v>
      </c>
      <c r="AC50" s="18" t="str">
        <f t="shared" si="2"/>
        <v>NO</v>
      </c>
      <c r="AD50" s="35">
        <v>24</v>
      </c>
      <c r="AE50" s="15">
        <f t="shared" si="3"/>
        <v>0</v>
      </c>
      <c r="AF50" s="50"/>
      <c r="AG50" s="8">
        <v>220</v>
      </c>
      <c r="AH50" s="45" t="str">
        <f t="shared" si="4"/>
        <v>NO</v>
      </c>
    </row>
    <row r="51" spans="14:34" x14ac:dyDescent="0.25">
      <c r="N51" s="41">
        <f t="shared" si="5"/>
        <v>44698</v>
      </c>
      <c r="O51" s="44">
        <v>0.999</v>
      </c>
      <c r="P51" s="16">
        <v>8.9999999999999998E-4</v>
      </c>
      <c r="Q51" s="16"/>
      <c r="R51" s="16">
        <v>1E-4</v>
      </c>
      <c r="S51" s="33"/>
      <c r="T51" s="35">
        <v>24</v>
      </c>
      <c r="U51" s="15">
        <v>0</v>
      </c>
      <c r="V51" s="8">
        <v>0.9</v>
      </c>
      <c r="W51" s="8">
        <v>11</v>
      </c>
      <c r="X51" s="18" t="str">
        <f t="shared" si="0"/>
        <v>NO</v>
      </c>
      <c r="Y51" s="35">
        <v>24</v>
      </c>
      <c r="Z51" s="15">
        <f t="shared" si="1"/>
        <v>0</v>
      </c>
      <c r="AA51" s="185">
        <v>40</v>
      </c>
      <c r="AB51" s="8">
        <v>220.2</v>
      </c>
      <c r="AC51" s="18" t="str">
        <f t="shared" si="2"/>
        <v>NO</v>
      </c>
      <c r="AD51" s="35">
        <v>24</v>
      </c>
      <c r="AE51" s="15">
        <f t="shared" si="3"/>
        <v>0</v>
      </c>
      <c r="AF51" s="50"/>
      <c r="AG51" s="8">
        <v>220</v>
      </c>
      <c r="AH51" s="45" t="str">
        <f t="shared" si="4"/>
        <v>NO</v>
      </c>
    </row>
    <row r="52" spans="14:34" x14ac:dyDescent="0.25">
      <c r="N52" s="41">
        <f t="shared" si="5"/>
        <v>44699</v>
      </c>
      <c r="O52" s="44">
        <v>0.99960000000000004</v>
      </c>
      <c r="P52" s="16">
        <v>4.0000000000000002E-4</v>
      </c>
      <c r="Q52" s="16"/>
      <c r="R52" s="16">
        <v>1E-4</v>
      </c>
      <c r="S52" s="33"/>
      <c r="T52" s="35">
        <v>24</v>
      </c>
      <c r="U52" s="15">
        <v>0</v>
      </c>
      <c r="V52" s="8">
        <v>1</v>
      </c>
      <c r="W52" s="8">
        <v>11</v>
      </c>
      <c r="X52" s="18" t="str">
        <f t="shared" si="0"/>
        <v>NO</v>
      </c>
      <c r="Y52" s="35">
        <v>24</v>
      </c>
      <c r="Z52" s="15">
        <f t="shared" si="1"/>
        <v>0</v>
      </c>
      <c r="AA52" s="185">
        <v>52.1</v>
      </c>
      <c r="AB52" s="8">
        <v>220.1</v>
      </c>
      <c r="AC52" s="18" t="str">
        <f t="shared" si="2"/>
        <v>NO</v>
      </c>
      <c r="AD52" s="35">
        <v>24</v>
      </c>
      <c r="AE52" s="15">
        <f t="shared" si="3"/>
        <v>0</v>
      </c>
      <c r="AF52" s="50"/>
      <c r="AG52" s="8">
        <v>220</v>
      </c>
      <c r="AH52" s="45" t="str">
        <f t="shared" si="4"/>
        <v>NO</v>
      </c>
    </row>
    <row r="53" spans="14:34" x14ac:dyDescent="0.25">
      <c r="N53" s="41">
        <f t="shared" si="5"/>
        <v>44700</v>
      </c>
      <c r="O53" s="44">
        <v>0.99860000000000004</v>
      </c>
      <c r="P53" s="16">
        <v>1.1999999999999999E-3</v>
      </c>
      <c r="Q53" s="16"/>
      <c r="R53" s="16">
        <v>2.0000000000000001E-4</v>
      </c>
      <c r="S53" s="33"/>
      <c r="T53" s="35">
        <v>24</v>
      </c>
      <c r="U53" s="15">
        <v>0</v>
      </c>
      <c r="V53" s="8">
        <v>1</v>
      </c>
      <c r="W53" s="8">
        <v>11</v>
      </c>
      <c r="X53" s="18" t="str">
        <f t="shared" si="0"/>
        <v>NO</v>
      </c>
      <c r="Y53" s="35">
        <v>24</v>
      </c>
      <c r="Z53" s="15">
        <f t="shared" si="1"/>
        <v>0</v>
      </c>
      <c r="AA53" s="186">
        <v>40.4</v>
      </c>
      <c r="AB53" s="8">
        <v>220.2</v>
      </c>
      <c r="AC53" s="18" t="str">
        <f t="shared" si="2"/>
        <v>NO</v>
      </c>
      <c r="AD53" s="35">
        <v>24</v>
      </c>
      <c r="AE53" s="15">
        <f t="shared" si="3"/>
        <v>0</v>
      </c>
      <c r="AF53" s="50"/>
      <c r="AG53" s="8">
        <v>220</v>
      </c>
      <c r="AH53" s="45" t="str">
        <f t="shared" si="4"/>
        <v>NO</v>
      </c>
    </row>
    <row r="54" spans="14:34" x14ac:dyDescent="0.25">
      <c r="N54" s="41">
        <f t="shared" si="5"/>
        <v>44701</v>
      </c>
      <c r="O54" s="44">
        <v>0.85240000000000005</v>
      </c>
      <c r="P54" s="16">
        <v>4.1000000000000003E-3</v>
      </c>
      <c r="Q54" s="16"/>
      <c r="R54" s="16">
        <v>0.14360000000000001</v>
      </c>
      <c r="S54" s="33"/>
      <c r="T54" s="35">
        <v>24</v>
      </c>
      <c r="U54" s="15">
        <v>3</v>
      </c>
      <c r="V54" s="8">
        <v>1.1000000000000001</v>
      </c>
      <c r="W54" s="8">
        <v>10.3</v>
      </c>
      <c r="X54" s="18" t="str">
        <f t="shared" si="0"/>
        <v>NO</v>
      </c>
      <c r="Y54" s="35">
        <v>24</v>
      </c>
      <c r="Z54" s="15">
        <f t="shared" si="1"/>
        <v>3</v>
      </c>
      <c r="AA54" s="185">
        <v>55.2</v>
      </c>
      <c r="AB54" s="8">
        <v>194.8</v>
      </c>
      <c r="AC54" s="18" t="str">
        <f t="shared" si="2"/>
        <v>NO</v>
      </c>
      <c r="AD54" s="35">
        <v>24</v>
      </c>
      <c r="AE54" s="15">
        <f t="shared" si="3"/>
        <v>3</v>
      </c>
      <c r="AF54" s="50"/>
      <c r="AG54" s="8">
        <v>204.2</v>
      </c>
      <c r="AH54" s="45" t="str">
        <f t="shared" si="4"/>
        <v>NO</v>
      </c>
    </row>
    <row r="55" spans="14:34" x14ac:dyDescent="0.25">
      <c r="N55" s="41">
        <f t="shared" si="5"/>
        <v>44702</v>
      </c>
      <c r="O55" s="44">
        <v>0.90449999999999997</v>
      </c>
      <c r="P55" s="16">
        <v>7.6899999999999996E-2</v>
      </c>
      <c r="Q55" s="16"/>
      <c r="R55" s="16">
        <v>1.8700000000000001E-2</v>
      </c>
      <c r="S55" s="33"/>
      <c r="T55" s="35">
        <v>24</v>
      </c>
      <c r="U55" s="15">
        <v>1</v>
      </c>
      <c r="V55" s="8">
        <v>1.2</v>
      </c>
      <c r="W55" s="8">
        <v>12.6</v>
      </c>
      <c r="X55" s="18" t="str">
        <f t="shared" si="0"/>
        <v>NO</v>
      </c>
      <c r="Y55" s="35">
        <v>24</v>
      </c>
      <c r="Z55" s="15">
        <f t="shared" si="1"/>
        <v>1</v>
      </c>
      <c r="AA55" s="185">
        <v>56.6</v>
      </c>
      <c r="AB55" s="8">
        <v>233.5</v>
      </c>
      <c r="AC55" s="18" t="str">
        <f t="shared" si="2"/>
        <v>NO</v>
      </c>
      <c r="AD55" s="35">
        <v>24</v>
      </c>
      <c r="AE55" s="15">
        <f t="shared" si="3"/>
        <v>1</v>
      </c>
      <c r="AF55" s="50"/>
      <c r="AG55" s="8">
        <v>217.9</v>
      </c>
      <c r="AH55" s="45" t="str">
        <f t="shared" si="4"/>
        <v>NO</v>
      </c>
    </row>
    <row r="56" spans="14:34" x14ac:dyDescent="0.25">
      <c r="N56" s="41">
        <f t="shared" si="5"/>
        <v>44703</v>
      </c>
      <c r="O56" s="44">
        <v>0.94450000000000001</v>
      </c>
      <c r="P56" s="16">
        <v>5.5399999999999998E-2</v>
      </c>
      <c r="Q56" s="16"/>
      <c r="R56" s="16">
        <v>1E-4</v>
      </c>
      <c r="S56" s="33"/>
      <c r="T56" s="35">
        <v>24</v>
      </c>
      <c r="U56" s="15">
        <v>0</v>
      </c>
      <c r="V56" s="8">
        <v>1.1000000000000001</v>
      </c>
      <c r="W56" s="8">
        <v>12.2</v>
      </c>
      <c r="X56" s="18" t="str">
        <f t="shared" si="0"/>
        <v>NO</v>
      </c>
      <c r="Y56" s="35">
        <v>24</v>
      </c>
      <c r="Z56" s="15">
        <f t="shared" si="1"/>
        <v>0</v>
      </c>
      <c r="AA56" s="186">
        <v>60.6</v>
      </c>
      <c r="AB56" s="8">
        <v>232.2</v>
      </c>
      <c r="AC56" s="18" t="str">
        <f t="shared" si="2"/>
        <v>NO</v>
      </c>
      <c r="AD56" s="35">
        <v>24</v>
      </c>
      <c r="AE56" s="15">
        <f t="shared" si="3"/>
        <v>0</v>
      </c>
      <c r="AF56" s="50"/>
      <c r="AG56" s="8">
        <v>220</v>
      </c>
      <c r="AH56" s="45" t="str">
        <f t="shared" si="4"/>
        <v>NO</v>
      </c>
    </row>
    <row r="57" spans="14:34" x14ac:dyDescent="0.25">
      <c r="N57" s="41">
        <f t="shared" si="5"/>
        <v>44704</v>
      </c>
      <c r="O57" s="44">
        <v>0.92020000000000002</v>
      </c>
      <c r="P57" s="16">
        <v>3.5200000000000002E-2</v>
      </c>
      <c r="Q57" s="16"/>
      <c r="R57" s="16">
        <v>4.4600000000000001E-2</v>
      </c>
      <c r="S57" s="33"/>
      <c r="T57" s="35">
        <v>24</v>
      </c>
      <c r="U57" s="15">
        <v>1</v>
      </c>
      <c r="V57" s="8">
        <v>2.5</v>
      </c>
      <c r="W57" s="8">
        <v>11.5</v>
      </c>
      <c r="X57" s="18" t="str">
        <f t="shared" si="0"/>
        <v>NO</v>
      </c>
      <c r="Y57" s="35">
        <v>24</v>
      </c>
      <c r="Z57" s="15">
        <f t="shared" si="1"/>
        <v>1</v>
      </c>
      <c r="AA57" s="185">
        <v>44.9</v>
      </c>
      <c r="AB57" s="8">
        <v>219.6</v>
      </c>
      <c r="AC57" s="18" t="str">
        <f t="shared" si="2"/>
        <v>NO</v>
      </c>
      <c r="AD57" s="35">
        <v>24</v>
      </c>
      <c r="AE57" s="15">
        <f t="shared" si="3"/>
        <v>1</v>
      </c>
      <c r="AF57" s="50"/>
      <c r="AG57" s="8">
        <v>215.1</v>
      </c>
      <c r="AH57" s="45" t="str">
        <f t="shared" si="4"/>
        <v>NO</v>
      </c>
    </row>
    <row r="58" spans="14:34" x14ac:dyDescent="0.25">
      <c r="N58" s="41">
        <f t="shared" si="5"/>
        <v>44705</v>
      </c>
      <c r="O58" s="44">
        <v>0.999</v>
      </c>
      <c r="P58" s="16">
        <v>8.9999999999999998E-4</v>
      </c>
      <c r="Q58" s="16"/>
      <c r="R58" s="16">
        <v>2.0000000000000001E-4</v>
      </c>
      <c r="S58" s="33"/>
      <c r="T58" s="35">
        <v>24</v>
      </c>
      <c r="U58" s="15">
        <v>0</v>
      </c>
      <c r="V58" s="8">
        <v>0.9</v>
      </c>
      <c r="W58" s="8">
        <v>11</v>
      </c>
      <c r="X58" s="18" t="str">
        <f t="shared" si="0"/>
        <v>NO</v>
      </c>
      <c r="Y58" s="35">
        <v>24</v>
      </c>
      <c r="Z58" s="15">
        <f t="shared" si="1"/>
        <v>0</v>
      </c>
      <c r="AA58" s="185">
        <v>34.6</v>
      </c>
      <c r="AB58" s="8">
        <v>220.2</v>
      </c>
      <c r="AC58" s="18" t="str">
        <f t="shared" si="2"/>
        <v>NO</v>
      </c>
      <c r="AD58" s="35">
        <v>24</v>
      </c>
      <c r="AE58" s="15">
        <f t="shared" si="3"/>
        <v>0</v>
      </c>
      <c r="AF58" s="50"/>
      <c r="AG58" s="8">
        <v>220</v>
      </c>
      <c r="AH58" s="45" t="str">
        <f t="shared" si="4"/>
        <v>NO</v>
      </c>
    </row>
    <row r="59" spans="14:34" x14ac:dyDescent="0.25">
      <c r="N59" s="41">
        <f t="shared" si="5"/>
        <v>44706</v>
      </c>
      <c r="O59" s="44">
        <v>0.99729999999999996</v>
      </c>
      <c r="P59" s="16">
        <v>1.9E-3</v>
      </c>
      <c r="Q59" s="16"/>
      <c r="R59" s="16">
        <v>8.0000000000000004E-4</v>
      </c>
      <c r="S59" s="33"/>
      <c r="T59" s="35">
        <v>24</v>
      </c>
      <c r="U59" s="15">
        <v>0</v>
      </c>
      <c r="V59" s="8">
        <v>1.1000000000000001</v>
      </c>
      <c r="W59" s="8">
        <v>11</v>
      </c>
      <c r="X59" s="18" t="str">
        <f t="shared" si="0"/>
        <v>NO</v>
      </c>
      <c r="Y59" s="35">
        <v>24</v>
      </c>
      <c r="Z59" s="15">
        <f t="shared" si="1"/>
        <v>0</v>
      </c>
      <c r="AA59" s="186">
        <v>35.4</v>
      </c>
      <c r="AB59" s="8">
        <v>220.3</v>
      </c>
      <c r="AC59" s="18" t="str">
        <f t="shared" si="2"/>
        <v>NO</v>
      </c>
      <c r="AD59" s="35">
        <v>24</v>
      </c>
      <c r="AE59" s="15">
        <f t="shared" si="3"/>
        <v>0</v>
      </c>
      <c r="AF59" s="50"/>
      <c r="AG59" s="8">
        <v>219.9</v>
      </c>
      <c r="AH59" s="45" t="str">
        <f t="shared" si="4"/>
        <v>NO</v>
      </c>
    </row>
    <row r="60" spans="14:34" x14ac:dyDescent="0.25">
      <c r="N60" s="41">
        <f t="shared" si="5"/>
        <v>44707</v>
      </c>
      <c r="O60" s="44">
        <v>0.99839999999999995</v>
      </c>
      <c r="P60" s="16">
        <v>1.1000000000000001E-3</v>
      </c>
      <c r="Q60" s="16"/>
      <c r="R60" s="16">
        <v>4.0000000000000002E-4</v>
      </c>
      <c r="S60" s="33"/>
      <c r="T60" s="35">
        <v>24</v>
      </c>
      <c r="U60" s="15">
        <v>0</v>
      </c>
      <c r="V60" s="8">
        <v>0.6</v>
      </c>
      <c r="W60" s="8">
        <v>11</v>
      </c>
      <c r="X60" s="18" t="str">
        <f t="shared" si="0"/>
        <v>NO</v>
      </c>
      <c r="Y60" s="35">
        <v>24</v>
      </c>
      <c r="Z60" s="15">
        <f t="shared" si="1"/>
        <v>0</v>
      </c>
      <c r="AA60" s="185">
        <v>52.5</v>
      </c>
      <c r="AB60" s="8">
        <v>220.2</v>
      </c>
      <c r="AC60" s="18" t="str">
        <f t="shared" si="2"/>
        <v>NO</v>
      </c>
      <c r="AD60" s="35">
        <v>24</v>
      </c>
      <c r="AE60" s="15">
        <f t="shared" si="3"/>
        <v>0</v>
      </c>
      <c r="AF60" s="50"/>
      <c r="AG60" s="8">
        <v>220</v>
      </c>
      <c r="AH60" s="45" t="str">
        <f t="shared" si="4"/>
        <v>NO</v>
      </c>
    </row>
    <row r="61" spans="14:34" x14ac:dyDescent="0.25">
      <c r="N61" s="41">
        <f t="shared" si="5"/>
        <v>44708</v>
      </c>
      <c r="O61" s="44">
        <v>0.79910000000000003</v>
      </c>
      <c r="P61" s="16">
        <v>3.2899999999999999E-2</v>
      </c>
      <c r="Q61" s="16"/>
      <c r="R61" s="16">
        <v>0.16800000000000001</v>
      </c>
      <c r="S61" s="33"/>
      <c r="T61" s="35">
        <v>24</v>
      </c>
      <c r="U61" s="15">
        <v>5</v>
      </c>
      <c r="V61" s="8">
        <v>0.4</v>
      </c>
      <c r="W61" s="8">
        <v>10.8</v>
      </c>
      <c r="X61" s="18" t="str">
        <f t="shared" si="0"/>
        <v>NO</v>
      </c>
      <c r="Y61" s="35">
        <v>24</v>
      </c>
      <c r="Z61" s="15">
        <f t="shared" si="1"/>
        <v>5</v>
      </c>
      <c r="AA61" s="185">
        <v>54</v>
      </c>
      <c r="AB61" s="8">
        <v>196.8</v>
      </c>
      <c r="AC61" s="18" t="str">
        <f t="shared" si="2"/>
        <v>NO</v>
      </c>
      <c r="AD61" s="35">
        <v>24</v>
      </c>
      <c r="AE61" s="15">
        <f t="shared" si="3"/>
        <v>5</v>
      </c>
      <c r="AF61" s="50"/>
      <c r="AG61" s="8">
        <v>201.5</v>
      </c>
      <c r="AH61" s="45" t="str">
        <f t="shared" si="4"/>
        <v>NO</v>
      </c>
    </row>
    <row r="62" spans="14:34" x14ac:dyDescent="0.25">
      <c r="N62" s="41">
        <f t="shared" si="5"/>
        <v>44709</v>
      </c>
      <c r="O62" s="44">
        <v>0.92530000000000001</v>
      </c>
      <c r="P62" s="16">
        <v>7.46E-2</v>
      </c>
      <c r="Q62" s="16"/>
      <c r="R62" s="16">
        <v>1E-4</v>
      </c>
      <c r="S62" s="33"/>
      <c r="T62" s="35">
        <v>24</v>
      </c>
      <c r="U62" s="15">
        <v>0</v>
      </c>
      <c r="V62" s="8">
        <v>0.4</v>
      </c>
      <c r="W62" s="8">
        <v>12.6</v>
      </c>
      <c r="X62" s="18" t="str">
        <f t="shared" si="0"/>
        <v>NO</v>
      </c>
      <c r="Y62" s="35">
        <v>24</v>
      </c>
      <c r="Z62" s="15">
        <f t="shared" si="1"/>
        <v>0</v>
      </c>
      <c r="AA62" s="185">
        <v>66.400000000000006</v>
      </c>
      <c r="AB62" s="8">
        <v>236.4</v>
      </c>
      <c r="AC62" s="18" t="str">
        <f t="shared" si="2"/>
        <v>NO</v>
      </c>
      <c r="AD62" s="35">
        <v>24</v>
      </c>
      <c r="AE62" s="15">
        <f t="shared" si="3"/>
        <v>0</v>
      </c>
      <c r="AF62" s="50"/>
      <c r="AG62" s="8">
        <v>220</v>
      </c>
      <c r="AH62" s="45" t="str">
        <f t="shared" si="4"/>
        <v>NO</v>
      </c>
    </row>
    <row r="63" spans="14:34" x14ac:dyDescent="0.25">
      <c r="N63" s="41">
        <f t="shared" si="5"/>
        <v>44710</v>
      </c>
      <c r="O63" s="44">
        <v>0.92079999999999995</v>
      </c>
      <c r="P63" s="16">
        <v>7.9000000000000001E-2</v>
      </c>
      <c r="Q63" s="16"/>
      <c r="R63" s="16">
        <v>2.0000000000000001E-4</v>
      </c>
      <c r="S63" s="33"/>
      <c r="T63" s="35">
        <v>24</v>
      </c>
      <c r="U63" s="15">
        <v>0</v>
      </c>
      <c r="V63" s="8">
        <v>0.6</v>
      </c>
      <c r="W63" s="8">
        <v>12.7</v>
      </c>
      <c r="X63" s="18" t="str">
        <f t="shared" si="0"/>
        <v>NO</v>
      </c>
      <c r="Y63" s="35">
        <v>24</v>
      </c>
      <c r="Z63" s="15">
        <f t="shared" si="1"/>
        <v>0</v>
      </c>
      <c r="AA63" s="185">
        <v>63.6</v>
      </c>
      <c r="AB63" s="8">
        <v>237.3</v>
      </c>
      <c r="AC63" s="18" t="str">
        <f t="shared" si="2"/>
        <v>NO</v>
      </c>
      <c r="AD63" s="35">
        <v>24</v>
      </c>
      <c r="AE63" s="15">
        <f t="shared" si="3"/>
        <v>0</v>
      </c>
      <c r="AF63" s="50"/>
      <c r="AG63" s="8">
        <v>220</v>
      </c>
      <c r="AH63" s="45" t="str">
        <f t="shared" si="4"/>
        <v>NO</v>
      </c>
    </row>
    <row r="64" spans="14:34" x14ac:dyDescent="0.25">
      <c r="N64" s="41">
        <f t="shared" si="5"/>
        <v>44711</v>
      </c>
      <c r="O64" s="44">
        <v>0.99529999999999996</v>
      </c>
      <c r="P64" s="16">
        <v>5.0000000000000001E-4</v>
      </c>
      <c r="Q64" s="16"/>
      <c r="R64" s="16">
        <v>4.1999999999999997E-3</v>
      </c>
      <c r="S64" s="33"/>
      <c r="T64" s="35">
        <v>24</v>
      </c>
      <c r="U64" s="15">
        <v>0</v>
      </c>
      <c r="V64" s="8">
        <v>0.6</v>
      </c>
      <c r="W64" s="8">
        <v>11</v>
      </c>
      <c r="X64" s="18" t="str">
        <f t="shared" si="0"/>
        <v>NO</v>
      </c>
      <c r="Y64" s="35">
        <v>24</v>
      </c>
      <c r="Z64" s="15">
        <f t="shared" si="1"/>
        <v>0</v>
      </c>
      <c r="AA64" s="185">
        <v>46.5</v>
      </c>
      <c r="AB64" s="8">
        <v>219.3</v>
      </c>
      <c r="AC64" s="18" t="str">
        <f t="shared" si="2"/>
        <v>NO</v>
      </c>
      <c r="AD64" s="35">
        <v>24</v>
      </c>
      <c r="AE64" s="15">
        <f t="shared" si="3"/>
        <v>0</v>
      </c>
      <c r="AF64" s="50"/>
      <c r="AG64" s="8">
        <v>219.5</v>
      </c>
      <c r="AH64" s="45" t="str">
        <f t="shared" si="4"/>
        <v>NO</v>
      </c>
    </row>
    <row r="65" spans="14:34" x14ac:dyDescent="0.25">
      <c r="N65" s="41">
        <f t="shared" si="5"/>
        <v>44712</v>
      </c>
      <c r="O65" s="44">
        <v>0.999</v>
      </c>
      <c r="P65" s="16">
        <v>8.9999999999999998E-4</v>
      </c>
      <c r="Q65" s="16"/>
      <c r="R65" s="16">
        <v>1E-4</v>
      </c>
      <c r="S65" s="33"/>
      <c r="T65" s="35">
        <v>24</v>
      </c>
      <c r="U65" s="15">
        <v>0</v>
      </c>
      <c r="V65" s="8">
        <v>0.4</v>
      </c>
      <c r="W65" s="8">
        <v>11</v>
      </c>
      <c r="X65" s="18" t="str">
        <f t="shared" si="0"/>
        <v>NO</v>
      </c>
      <c r="Y65" s="35">
        <v>24</v>
      </c>
      <c r="Z65" s="15">
        <f t="shared" si="1"/>
        <v>0</v>
      </c>
      <c r="AA65" s="185">
        <v>62.8</v>
      </c>
      <c r="AB65" s="8">
        <v>220.2</v>
      </c>
      <c r="AC65" s="18" t="str">
        <f t="shared" si="2"/>
        <v>NO</v>
      </c>
      <c r="AD65" s="35">
        <v>24</v>
      </c>
      <c r="AE65" s="15">
        <f t="shared" si="3"/>
        <v>0</v>
      </c>
      <c r="AF65" s="50"/>
      <c r="AG65" s="8">
        <v>220</v>
      </c>
      <c r="AH65" s="45" t="str">
        <f t="shared" si="4"/>
        <v>NO</v>
      </c>
    </row>
    <row r="66" spans="14:34" x14ac:dyDescent="0.25">
      <c r="N66" s="41">
        <f t="shared" si="5"/>
        <v>44713</v>
      </c>
      <c r="O66" s="44">
        <v>0.68510000000000004</v>
      </c>
      <c r="P66" s="16">
        <v>7.3400000000000007E-2</v>
      </c>
      <c r="Q66" s="16"/>
      <c r="R66" s="16">
        <v>0.24149999999999999</v>
      </c>
      <c r="S66" s="33"/>
      <c r="T66" s="35">
        <v>24</v>
      </c>
      <c r="U66" s="15">
        <v>7</v>
      </c>
      <c r="V66" s="8">
        <v>0.6</v>
      </c>
      <c r="W66" s="8">
        <v>11.3</v>
      </c>
      <c r="X66" s="18" t="str">
        <f t="shared" si="0"/>
        <v>NO</v>
      </c>
      <c r="Y66" s="35">
        <v>24</v>
      </c>
      <c r="Z66" s="15">
        <f t="shared" si="1"/>
        <v>7</v>
      </c>
      <c r="AA66" s="185">
        <v>54</v>
      </c>
      <c r="AB66" s="8">
        <v>192.3</v>
      </c>
      <c r="AC66" s="18" t="str">
        <f t="shared" si="2"/>
        <v>NO</v>
      </c>
      <c r="AD66" s="35">
        <v>24</v>
      </c>
      <c r="AE66" s="15">
        <f t="shared" si="3"/>
        <v>7</v>
      </c>
      <c r="AF66" s="50"/>
      <c r="AG66" s="8">
        <v>193.4</v>
      </c>
      <c r="AH66" s="45" t="str">
        <f t="shared" si="4"/>
        <v>NO</v>
      </c>
    </row>
    <row r="67" spans="14:34" x14ac:dyDescent="0.25">
      <c r="N67" s="41">
        <f t="shared" si="5"/>
        <v>44714</v>
      </c>
      <c r="O67" s="44">
        <v>0.99960000000000004</v>
      </c>
      <c r="P67" s="16">
        <v>2.9999999999999997E-4</v>
      </c>
      <c r="Q67" s="16"/>
      <c r="R67" s="16">
        <v>1E-4</v>
      </c>
      <c r="S67" s="33"/>
      <c r="T67" s="35">
        <v>24</v>
      </c>
      <c r="U67" s="15">
        <v>0</v>
      </c>
      <c r="V67" s="8">
        <v>0.3</v>
      </c>
      <c r="W67" s="8">
        <v>11</v>
      </c>
      <c r="X67" s="18" t="str">
        <f t="shared" si="0"/>
        <v>NO</v>
      </c>
      <c r="Y67" s="35">
        <v>24</v>
      </c>
      <c r="Z67" s="15">
        <f t="shared" si="1"/>
        <v>0</v>
      </c>
      <c r="AA67" s="185">
        <v>55.4</v>
      </c>
      <c r="AB67" s="8">
        <v>220.1</v>
      </c>
      <c r="AC67" s="18" t="str">
        <f t="shared" si="2"/>
        <v>NO</v>
      </c>
      <c r="AD67" s="35">
        <v>24</v>
      </c>
      <c r="AE67" s="15">
        <f t="shared" si="3"/>
        <v>0</v>
      </c>
      <c r="AF67" s="50"/>
      <c r="AG67" s="8">
        <v>220</v>
      </c>
      <c r="AH67" s="45" t="str">
        <f t="shared" si="4"/>
        <v>NO</v>
      </c>
    </row>
    <row r="68" spans="14:34" x14ac:dyDescent="0.25">
      <c r="N68" s="41">
        <f t="shared" si="5"/>
        <v>44715</v>
      </c>
      <c r="O68" s="44">
        <v>0.99950000000000006</v>
      </c>
      <c r="P68" s="16">
        <v>4.0000000000000002E-4</v>
      </c>
      <c r="Q68" s="16"/>
      <c r="R68" s="16">
        <v>1E-4</v>
      </c>
      <c r="S68" s="33"/>
      <c r="T68" s="35">
        <v>24</v>
      </c>
      <c r="U68" s="15">
        <v>0</v>
      </c>
      <c r="V68" s="8">
        <v>0.2</v>
      </c>
      <c r="W68" s="8">
        <v>11</v>
      </c>
      <c r="X68" s="18" t="str">
        <f t="shared" si="0"/>
        <v>NO</v>
      </c>
      <c r="Y68" s="35">
        <v>24</v>
      </c>
      <c r="Z68" s="15">
        <f t="shared" si="1"/>
        <v>0</v>
      </c>
      <c r="AA68" s="185">
        <v>55.1</v>
      </c>
      <c r="AB68" s="8">
        <v>220.1</v>
      </c>
      <c r="AC68" s="18" t="str">
        <f t="shared" si="2"/>
        <v>NO</v>
      </c>
      <c r="AD68" s="35">
        <v>24</v>
      </c>
      <c r="AE68" s="15">
        <f t="shared" si="3"/>
        <v>0</v>
      </c>
      <c r="AF68" s="50"/>
      <c r="AG68" s="8">
        <v>220</v>
      </c>
      <c r="AH68" s="45" t="str">
        <f t="shared" si="4"/>
        <v>NO</v>
      </c>
    </row>
    <row r="69" spans="14:34" x14ac:dyDescent="0.25">
      <c r="N69" s="41">
        <f t="shared" si="5"/>
        <v>44716</v>
      </c>
      <c r="O69" s="44">
        <v>0.99539999999999995</v>
      </c>
      <c r="P69" s="16">
        <v>5.0000000000000001E-4</v>
      </c>
      <c r="Q69" s="16"/>
      <c r="R69" s="16">
        <v>4.1000000000000003E-3</v>
      </c>
      <c r="S69" s="33"/>
      <c r="T69" s="35">
        <v>24</v>
      </c>
      <c r="U69" s="15">
        <v>0</v>
      </c>
      <c r="V69" s="8">
        <v>0.3</v>
      </c>
      <c r="W69" s="8">
        <v>11</v>
      </c>
      <c r="X69" s="18" t="str">
        <f t="shared" si="0"/>
        <v>NO</v>
      </c>
      <c r="Y69" s="35">
        <v>24</v>
      </c>
      <c r="Z69" s="15">
        <f t="shared" si="1"/>
        <v>0</v>
      </c>
      <c r="AA69" s="185">
        <v>52.8</v>
      </c>
      <c r="AB69" s="8">
        <v>219.4</v>
      </c>
      <c r="AC69" s="18" t="str">
        <f t="shared" si="2"/>
        <v>NO</v>
      </c>
      <c r="AD69" s="35">
        <v>24</v>
      </c>
      <c r="AE69" s="15">
        <f t="shared" si="3"/>
        <v>0</v>
      </c>
      <c r="AF69" s="50"/>
      <c r="AG69" s="8">
        <v>219.6</v>
      </c>
      <c r="AH69" s="45" t="str">
        <f t="shared" si="4"/>
        <v>NO</v>
      </c>
    </row>
    <row r="70" spans="14:34" x14ac:dyDescent="0.25">
      <c r="N70" s="41">
        <f t="shared" si="5"/>
        <v>44717</v>
      </c>
      <c r="O70" s="44">
        <v>0.87490000000000001</v>
      </c>
      <c r="P70" s="16">
        <v>0.125</v>
      </c>
      <c r="Q70" s="16"/>
      <c r="R70" s="16">
        <v>1E-4</v>
      </c>
      <c r="S70" s="33"/>
      <c r="T70" s="35">
        <v>24</v>
      </c>
      <c r="U70" s="15">
        <v>0</v>
      </c>
      <c r="V70" s="8">
        <v>0.8</v>
      </c>
      <c r="W70" s="8">
        <v>13.7</v>
      </c>
      <c r="X70" s="18" t="str">
        <f t="shared" ref="X70:X97" si="6">IF(V70&gt;W70,"YES","NO")</f>
        <v>NO</v>
      </c>
      <c r="Y70" s="35">
        <v>24</v>
      </c>
      <c r="Z70" s="15">
        <f t="shared" ref="Z70:Z95" si="7">U70</f>
        <v>0</v>
      </c>
      <c r="AA70" s="185">
        <v>54.8</v>
      </c>
      <c r="AB70" s="8">
        <v>247.5</v>
      </c>
      <c r="AC70" s="18" t="str">
        <f t="shared" ref="AC70:AC97" si="8">IF(AA70&gt;AB70,"YES","NO")</f>
        <v>NO</v>
      </c>
      <c r="AD70" s="35">
        <v>24</v>
      </c>
      <c r="AE70" s="15">
        <f t="shared" ref="AE70:AE95" si="9">Z70</f>
        <v>0</v>
      </c>
      <c r="AF70" s="50"/>
      <c r="AG70" s="8">
        <v>220</v>
      </c>
      <c r="AH70" s="45" t="str">
        <f t="shared" ref="AH70:AH97" si="10">IF(AF70&gt;AG70,"YES","NO")</f>
        <v>NO</v>
      </c>
    </row>
    <row r="71" spans="14:34" x14ac:dyDescent="0.25">
      <c r="N71" s="41">
        <f t="shared" ref="N71:N93" si="11">N70+1</f>
        <v>44718</v>
      </c>
      <c r="O71" s="44">
        <v>0.94310000000000005</v>
      </c>
      <c r="P71" s="16">
        <v>3.8100000000000002E-2</v>
      </c>
      <c r="Q71" s="16"/>
      <c r="R71" s="16">
        <v>1.8800000000000001E-2</v>
      </c>
      <c r="S71" s="33"/>
      <c r="T71" s="35">
        <v>24</v>
      </c>
      <c r="U71" s="15">
        <v>0</v>
      </c>
      <c r="V71" s="8">
        <v>0.3</v>
      </c>
      <c r="W71" s="8">
        <v>11.7</v>
      </c>
      <c r="X71" s="18" t="str">
        <f t="shared" si="6"/>
        <v>NO</v>
      </c>
      <c r="Y71" s="35">
        <v>24</v>
      </c>
      <c r="Z71" s="15">
        <f t="shared" si="7"/>
        <v>0</v>
      </c>
      <c r="AA71" s="185">
        <v>58.9</v>
      </c>
      <c r="AB71" s="8">
        <v>225</v>
      </c>
      <c r="AC71" s="18" t="str">
        <f t="shared" si="8"/>
        <v>NO</v>
      </c>
      <c r="AD71" s="35">
        <v>24</v>
      </c>
      <c r="AE71" s="15">
        <f t="shared" si="9"/>
        <v>0</v>
      </c>
      <c r="AF71" s="50"/>
      <c r="AG71" s="8">
        <v>217.9</v>
      </c>
      <c r="AH71" s="45" t="str">
        <f t="shared" si="10"/>
        <v>NO</v>
      </c>
    </row>
    <row r="72" spans="14:34" x14ac:dyDescent="0.25">
      <c r="N72" s="41">
        <f t="shared" si="11"/>
        <v>44719</v>
      </c>
      <c r="O72" s="44">
        <v>0.97970000000000002</v>
      </c>
      <c r="P72" s="16">
        <v>2.0199999999999999E-2</v>
      </c>
      <c r="Q72" s="16"/>
      <c r="R72" s="16">
        <v>1E-4</v>
      </c>
      <c r="S72" s="33"/>
      <c r="T72" s="35">
        <v>24</v>
      </c>
      <c r="U72" s="15">
        <v>0</v>
      </c>
      <c r="V72" s="8">
        <v>0.3</v>
      </c>
      <c r="W72" s="8">
        <v>11.4</v>
      </c>
      <c r="X72" s="18" t="str">
        <f t="shared" si="6"/>
        <v>NO</v>
      </c>
      <c r="Y72" s="35">
        <v>24</v>
      </c>
      <c r="Z72" s="15">
        <f t="shared" si="7"/>
        <v>0</v>
      </c>
      <c r="AA72" s="185">
        <v>61.3</v>
      </c>
      <c r="AB72" s="8">
        <v>224.4</v>
      </c>
      <c r="AC72" s="18" t="str">
        <f t="shared" si="8"/>
        <v>NO</v>
      </c>
      <c r="AD72" s="35">
        <v>24</v>
      </c>
      <c r="AE72" s="15">
        <f t="shared" si="9"/>
        <v>0</v>
      </c>
      <c r="AF72" s="50"/>
      <c r="AG72" s="8">
        <v>220</v>
      </c>
      <c r="AH72" s="45" t="str">
        <f t="shared" si="10"/>
        <v>NO</v>
      </c>
    </row>
    <row r="73" spans="14:34" x14ac:dyDescent="0.25">
      <c r="N73" s="41">
        <f t="shared" si="11"/>
        <v>44720</v>
      </c>
      <c r="O73" s="44">
        <v>0.99960000000000004</v>
      </c>
      <c r="P73" s="16">
        <v>2.9999999999999997E-4</v>
      </c>
      <c r="Q73" s="16"/>
      <c r="R73" s="16">
        <v>1E-4</v>
      </c>
      <c r="S73" s="33"/>
      <c r="T73" s="35">
        <v>24</v>
      </c>
      <c r="U73" s="15">
        <v>0</v>
      </c>
      <c r="V73" s="8">
        <v>0.4</v>
      </c>
      <c r="W73" s="8">
        <v>11</v>
      </c>
      <c r="X73" s="18" t="str">
        <f t="shared" si="6"/>
        <v>NO</v>
      </c>
      <c r="Y73" s="35">
        <v>24</v>
      </c>
      <c r="Z73" s="15">
        <f t="shared" si="7"/>
        <v>0</v>
      </c>
      <c r="AA73" s="185">
        <v>59.1</v>
      </c>
      <c r="AB73" s="8">
        <v>220</v>
      </c>
      <c r="AC73" s="18" t="str">
        <f t="shared" si="8"/>
        <v>NO</v>
      </c>
      <c r="AD73" s="35">
        <v>24</v>
      </c>
      <c r="AE73" s="15">
        <f t="shared" si="9"/>
        <v>0</v>
      </c>
      <c r="AF73" s="50"/>
      <c r="AG73" s="8">
        <v>220</v>
      </c>
      <c r="AH73" s="45" t="str">
        <f t="shared" si="10"/>
        <v>NO</v>
      </c>
    </row>
    <row r="74" spans="14:34" x14ac:dyDescent="0.25">
      <c r="N74" s="41">
        <f t="shared" si="11"/>
        <v>44721</v>
      </c>
      <c r="O74" s="44">
        <v>0.99650000000000005</v>
      </c>
      <c r="P74" s="16">
        <v>3.3999999999999998E-3</v>
      </c>
      <c r="Q74" s="16"/>
      <c r="R74" s="16">
        <v>1E-4</v>
      </c>
      <c r="S74" s="33"/>
      <c r="T74" s="35">
        <v>24</v>
      </c>
      <c r="U74" s="15">
        <v>0</v>
      </c>
      <c r="V74" s="8">
        <v>0.8</v>
      </c>
      <c r="W74" s="8">
        <v>11.1</v>
      </c>
      <c r="X74" s="18" t="str">
        <f t="shared" si="6"/>
        <v>NO</v>
      </c>
      <c r="Y74" s="35">
        <v>24</v>
      </c>
      <c r="Z74" s="15">
        <f t="shared" si="7"/>
        <v>0</v>
      </c>
      <c r="AA74" s="185">
        <v>60.4</v>
      </c>
      <c r="AB74" s="8">
        <v>220.7</v>
      </c>
      <c r="AC74" s="18" t="str">
        <f t="shared" si="8"/>
        <v>NO</v>
      </c>
      <c r="AD74" s="35">
        <v>24</v>
      </c>
      <c r="AE74" s="15">
        <f t="shared" si="9"/>
        <v>0</v>
      </c>
      <c r="AF74" s="50"/>
      <c r="AG74" s="8">
        <v>220</v>
      </c>
      <c r="AH74" s="45" t="str">
        <f t="shared" si="10"/>
        <v>NO</v>
      </c>
    </row>
    <row r="75" spans="14:34" x14ac:dyDescent="0.25">
      <c r="N75" s="41">
        <f t="shared" si="11"/>
        <v>44722</v>
      </c>
      <c r="O75" s="44">
        <v>0.98799999999999999</v>
      </c>
      <c r="P75" s="16">
        <v>1.1900000000000001E-2</v>
      </c>
      <c r="Q75" s="16"/>
      <c r="R75" s="16">
        <v>1E-4</v>
      </c>
      <c r="S75" s="33"/>
      <c r="T75" s="35">
        <v>24</v>
      </c>
      <c r="U75" s="15">
        <v>0</v>
      </c>
      <c r="V75" s="8">
        <v>0.6</v>
      </c>
      <c r="W75" s="8">
        <v>11.3</v>
      </c>
      <c r="X75" s="18" t="str">
        <f t="shared" si="6"/>
        <v>NO</v>
      </c>
      <c r="Y75" s="35">
        <v>24</v>
      </c>
      <c r="Z75" s="15">
        <f t="shared" si="7"/>
        <v>0</v>
      </c>
      <c r="AA75" s="185">
        <v>59.4</v>
      </c>
      <c r="AB75" s="8">
        <v>222.6</v>
      </c>
      <c r="AC75" s="18" t="str">
        <f t="shared" si="8"/>
        <v>NO</v>
      </c>
      <c r="AD75" s="35">
        <v>24</v>
      </c>
      <c r="AE75" s="15">
        <f t="shared" si="9"/>
        <v>0</v>
      </c>
      <c r="AF75" s="50"/>
      <c r="AG75" s="8">
        <v>220</v>
      </c>
      <c r="AH75" s="45" t="str">
        <f t="shared" si="10"/>
        <v>NO</v>
      </c>
    </row>
    <row r="76" spans="14:34" x14ac:dyDescent="0.25">
      <c r="N76" s="41">
        <f t="shared" si="11"/>
        <v>44723</v>
      </c>
      <c r="O76" s="44">
        <v>0.99929999999999997</v>
      </c>
      <c r="P76" s="16">
        <v>5.9999999999999995E-4</v>
      </c>
      <c r="Q76" s="16"/>
      <c r="R76" s="16">
        <v>1E-4</v>
      </c>
      <c r="S76" s="33"/>
      <c r="T76" s="35">
        <v>24</v>
      </c>
      <c r="U76" s="15">
        <v>0</v>
      </c>
      <c r="V76" s="8">
        <v>0.7</v>
      </c>
      <c r="W76" s="8">
        <v>11</v>
      </c>
      <c r="X76" s="18" t="str">
        <f t="shared" si="6"/>
        <v>NO</v>
      </c>
      <c r="Y76" s="35">
        <v>24</v>
      </c>
      <c r="Z76" s="15">
        <f t="shared" si="7"/>
        <v>0</v>
      </c>
      <c r="AA76" s="185">
        <v>59.1</v>
      </c>
      <c r="AB76" s="8">
        <v>220.1</v>
      </c>
      <c r="AC76" s="18" t="str">
        <f t="shared" si="8"/>
        <v>NO</v>
      </c>
      <c r="AD76" s="35">
        <v>24</v>
      </c>
      <c r="AE76" s="15">
        <f t="shared" si="9"/>
        <v>0</v>
      </c>
      <c r="AF76" s="50"/>
      <c r="AG76" s="8">
        <v>220</v>
      </c>
      <c r="AH76" s="45" t="str">
        <f t="shared" si="10"/>
        <v>NO</v>
      </c>
    </row>
    <row r="77" spans="14:34" x14ac:dyDescent="0.25">
      <c r="N77" s="41">
        <f t="shared" si="11"/>
        <v>44724</v>
      </c>
      <c r="O77" s="44">
        <v>0.99860000000000004</v>
      </c>
      <c r="P77" s="16">
        <v>1.1999999999999999E-3</v>
      </c>
      <c r="Q77" s="16"/>
      <c r="R77" s="16">
        <v>2.0000000000000001E-4</v>
      </c>
      <c r="S77" s="33"/>
      <c r="T77" s="35">
        <v>24</v>
      </c>
      <c r="U77" s="15">
        <v>0</v>
      </c>
      <c r="V77" s="8">
        <v>0.8</v>
      </c>
      <c r="W77" s="8">
        <v>11</v>
      </c>
      <c r="X77" s="18" t="str">
        <f t="shared" si="6"/>
        <v>NO</v>
      </c>
      <c r="Y77" s="35">
        <v>24</v>
      </c>
      <c r="Z77" s="15">
        <f t="shared" si="7"/>
        <v>0</v>
      </c>
      <c r="AA77" s="185">
        <v>62</v>
      </c>
      <c r="AB77" s="8">
        <v>220.2</v>
      </c>
      <c r="AC77" s="18" t="str">
        <f t="shared" si="8"/>
        <v>NO</v>
      </c>
      <c r="AD77" s="35">
        <v>24</v>
      </c>
      <c r="AE77" s="15">
        <f t="shared" si="9"/>
        <v>0</v>
      </c>
      <c r="AF77" s="50"/>
      <c r="AG77" s="8">
        <v>220</v>
      </c>
      <c r="AH77" s="45" t="str">
        <f t="shared" si="10"/>
        <v>NO</v>
      </c>
    </row>
    <row r="78" spans="14:34" x14ac:dyDescent="0.25">
      <c r="N78" s="41">
        <f t="shared" si="11"/>
        <v>44725</v>
      </c>
      <c r="O78" s="44">
        <v>0.99970000000000003</v>
      </c>
      <c r="P78" s="16">
        <v>2.0000000000000001E-4</v>
      </c>
      <c r="Q78" s="16"/>
      <c r="R78" s="16">
        <v>1E-4</v>
      </c>
      <c r="S78" s="33"/>
      <c r="T78" s="35">
        <v>24</v>
      </c>
      <c r="U78" s="15">
        <v>0</v>
      </c>
      <c r="V78" s="8">
        <v>0.7</v>
      </c>
      <c r="W78" s="8">
        <v>11</v>
      </c>
      <c r="X78" s="18" t="str">
        <f t="shared" si="6"/>
        <v>NO</v>
      </c>
      <c r="Y78" s="35">
        <v>24</v>
      </c>
      <c r="Z78" s="15">
        <f t="shared" si="7"/>
        <v>0</v>
      </c>
      <c r="AA78" s="185">
        <v>67.7</v>
      </c>
      <c r="AB78" s="8">
        <v>220</v>
      </c>
      <c r="AC78" s="18" t="str">
        <f t="shared" si="8"/>
        <v>NO</v>
      </c>
      <c r="AD78" s="35">
        <v>24</v>
      </c>
      <c r="AE78" s="15">
        <f t="shared" si="9"/>
        <v>0</v>
      </c>
      <c r="AF78" s="50"/>
      <c r="AG78" s="8">
        <v>220</v>
      </c>
      <c r="AH78" s="45" t="str">
        <f t="shared" si="10"/>
        <v>NO</v>
      </c>
    </row>
    <row r="79" spans="14:34" x14ac:dyDescent="0.25">
      <c r="N79" s="41">
        <f t="shared" si="11"/>
        <v>44726</v>
      </c>
      <c r="O79" s="44">
        <v>0.99950000000000006</v>
      </c>
      <c r="P79" s="16">
        <v>2.9999999999999997E-4</v>
      </c>
      <c r="Q79" s="16"/>
      <c r="R79" s="16">
        <v>1E-4</v>
      </c>
      <c r="S79" s="33"/>
      <c r="T79" s="35">
        <v>24</v>
      </c>
      <c r="U79" s="15">
        <v>0</v>
      </c>
      <c r="V79" s="8">
        <v>0.6</v>
      </c>
      <c r="W79" s="8">
        <v>11</v>
      </c>
      <c r="X79" s="18" t="str">
        <f t="shared" si="6"/>
        <v>NO</v>
      </c>
      <c r="Y79" s="35">
        <v>24</v>
      </c>
      <c r="Z79" s="15">
        <f t="shared" si="7"/>
        <v>0</v>
      </c>
      <c r="AA79" s="185">
        <v>59.8</v>
      </c>
      <c r="AB79" s="8">
        <v>220.1</v>
      </c>
      <c r="AC79" s="18" t="str">
        <f t="shared" si="8"/>
        <v>NO</v>
      </c>
      <c r="AD79" s="35">
        <v>24</v>
      </c>
      <c r="AE79" s="15">
        <f t="shared" si="9"/>
        <v>0</v>
      </c>
      <c r="AF79" s="50"/>
      <c r="AG79" s="8">
        <v>220</v>
      </c>
      <c r="AH79" s="45" t="str">
        <f t="shared" si="10"/>
        <v>NO</v>
      </c>
    </row>
    <row r="80" spans="14:34" x14ac:dyDescent="0.25">
      <c r="N80" s="41">
        <f t="shared" si="11"/>
        <v>44727</v>
      </c>
      <c r="O80" s="44">
        <v>0.99960000000000004</v>
      </c>
      <c r="P80" s="16">
        <v>2.9999999999999997E-4</v>
      </c>
      <c r="Q80" s="16"/>
      <c r="R80" s="16">
        <v>2.0000000000000001E-4</v>
      </c>
      <c r="S80" s="33"/>
      <c r="T80" s="35">
        <v>24</v>
      </c>
      <c r="U80" s="15">
        <v>0</v>
      </c>
      <c r="V80" s="8">
        <v>0.6</v>
      </c>
      <c r="W80" s="8">
        <v>11</v>
      </c>
      <c r="X80" s="18" t="str">
        <f t="shared" si="6"/>
        <v>NO</v>
      </c>
      <c r="Y80" s="35">
        <v>24</v>
      </c>
      <c r="Z80" s="15">
        <f t="shared" si="7"/>
        <v>0</v>
      </c>
      <c r="AA80" s="185">
        <v>58.5</v>
      </c>
      <c r="AB80" s="8">
        <v>220</v>
      </c>
      <c r="AC80" s="18" t="str">
        <f t="shared" si="8"/>
        <v>NO</v>
      </c>
      <c r="AD80" s="35">
        <v>24</v>
      </c>
      <c r="AE80" s="15">
        <f t="shared" si="9"/>
        <v>0</v>
      </c>
      <c r="AF80" s="50"/>
      <c r="AG80" s="8">
        <v>220</v>
      </c>
      <c r="AH80" s="45" t="str">
        <f t="shared" si="10"/>
        <v>NO</v>
      </c>
    </row>
    <row r="81" spans="14:34" x14ac:dyDescent="0.25">
      <c r="N81" s="41">
        <f t="shared" si="11"/>
        <v>44728</v>
      </c>
      <c r="O81" s="44">
        <v>0.35659999999999997</v>
      </c>
      <c r="P81" s="16">
        <v>0.22670000000000001</v>
      </c>
      <c r="Q81" s="16"/>
      <c r="R81" s="16">
        <v>0.41670000000000001</v>
      </c>
      <c r="S81" s="33"/>
      <c r="T81" s="35">
        <v>24</v>
      </c>
      <c r="U81" s="15">
        <v>16</v>
      </c>
      <c r="V81" s="8">
        <v>1.3</v>
      </c>
      <c r="W81" s="8">
        <v>13.7</v>
      </c>
      <c r="X81" s="18" t="str">
        <f t="shared" si="6"/>
        <v>NO</v>
      </c>
      <c r="Y81" s="35">
        <v>24</v>
      </c>
      <c r="Z81" s="15">
        <f t="shared" si="7"/>
        <v>16</v>
      </c>
      <c r="AA81" s="186">
        <v>65.099999999999994</v>
      </c>
      <c r="AB81" s="8">
        <v>194.3</v>
      </c>
      <c r="AC81" s="18" t="str">
        <f t="shared" si="8"/>
        <v>NO</v>
      </c>
      <c r="AD81" s="35">
        <v>24</v>
      </c>
      <c r="AE81" s="15">
        <f t="shared" si="9"/>
        <v>16</v>
      </c>
      <c r="AF81" s="50"/>
      <c r="AG81" s="8">
        <v>174.2</v>
      </c>
      <c r="AH81" s="45" t="str">
        <f t="shared" si="10"/>
        <v>NO</v>
      </c>
    </row>
    <row r="82" spans="14:34" x14ac:dyDescent="0.25">
      <c r="N82" s="41">
        <f t="shared" si="11"/>
        <v>44729</v>
      </c>
      <c r="O82" s="44">
        <v>0.93969999999999998</v>
      </c>
      <c r="P82" s="16">
        <v>5.9900000000000002E-2</v>
      </c>
      <c r="Q82" s="16"/>
      <c r="R82" s="16">
        <v>4.0000000000000002E-4</v>
      </c>
      <c r="S82" s="33"/>
      <c r="T82" s="35">
        <v>24</v>
      </c>
      <c r="U82" s="15">
        <v>0</v>
      </c>
      <c r="V82" s="8">
        <v>0.5</v>
      </c>
      <c r="W82" s="8">
        <v>12.3</v>
      </c>
      <c r="X82" s="18" t="str">
        <f t="shared" si="6"/>
        <v>NO</v>
      </c>
      <c r="Y82" s="35">
        <v>24</v>
      </c>
      <c r="Z82" s="15">
        <f t="shared" si="7"/>
        <v>0</v>
      </c>
      <c r="AA82" s="185">
        <v>59.1</v>
      </c>
      <c r="AB82" s="8">
        <v>233.1</v>
      </c>
      <c r="AC82" s="18" t="str">
        <f t="shared" si="8"/>
        <v>NO</v>
      </c>
      <c r="AD82" s="35">
        <v>24</v>
      </c>
      <c r="AE82" s="15">
        <f t="shared" si="9"/>
        <v>0</v>
      </c>
      <c r="AF82" s="50"/>
      <c r="AG82" s="8">
        <v>220</v>
      </c>
      <c r="AH82" s="45" t="str">
        <f t="shared" si="10"/>
        <v>NO</v>
      </c>
    </row>
    <row r="83" spans="14:34" x14ac:dyDescent="0.25">
      <c r="N83" s="41">
        <f t="shared" si="11"/>
        <v>44730</v>
      </c>
      <c r="O83" s="44">
        <v>0.99909999999999999</v>
      </c>
      <c r="P83" s="16">
        <v>5.9999999999999995E-4</v>
      </c>
      <c r="Q83" s="16"/>
      <c r="R83" s="16">
        <v>2.9999999999999997E-4</v>
      </c>
      <c r="S83" s="33"/>
      <c r="T83" s="35">
        <v>24</v>
      </c>
      <c r="U83" s="15">
        <v>0</v>
      </c>
      <c r="V83" s="8">
        <v>1</v>
      </c>
      <c r="W83" s="8">
        <v>11</v>
      </c>
      <c r="X83" s="18" t="str">
        <f t="shared" si="6"/>
        <v>NO</v>
      </c>
      <c r="Y83" s="35">
        <v>24</v>
      </c>
      <c r="Z83" s="15">
        <f t="shared" si="7"/>
        <v>0</v>
      </c>
      <c r="AA83" s="185">
        <v>42.9</v>
      </c>
      <c r="AB83" s="8">
        <v>220.1</v>
      </c>
      <c r="AC83" s="18" t="str">
        <f t="shared" si="8"/>
        <v>NO</v>
      </c>
      <c r="AD83" s="35">
        <v>24</v>
      </c>
      <c r="AE83" s="15">
        <f t="shared" si="9"/>
        <v>0</v>
      </c>
      <c r="AF83" s="50"/>
      <c r="AG83" s="8">
        <v>220</v>
      </c>
      <c r="AH83" s="45" t="str">
        <f t="shared" si="10"/>
        <v>NO</v>
      </c>
    </row>
    <row r="84" spans="14:34" x14ac:dyDescent="0.25">
      <c r="N84" s="41">
        <f t="shared" si="11"/>
        <v>44731</v>
      </c>
      <c r="O84" s="44">
        <v>0.99860000000000004</v>
      </c>
      <c r="P84" s="16">
        <v>1.1000000000000001E-3</v>
      </c>
      <c r="Q84" s="16"/>
      <c r="R84" s="16">
        <v>2.9999999999999997E-4</v>
      </c>
      <c r="S84" s="33"/>
      <c r="T84" s="35">
        <v>24</v>
      </c>
      <c r="U84" s="15">
        <v>0</v>
      </c>
      <c r="V84" s="8">
        <v>1</v>
      </c>
      <c r="W84" s="8">
        <v>11</v>
      </c>
      <c r="X84" s="18" t="str">
        <f t="shared" si="6"/>
        <v>NO</v>
      </c>
      <c r="Y84" s="35">
        <v>24</v>
      </c>
      <c r="Z84" s="15">
        <f t="shared" si="7"/>
        <v>0</v>
      </c>
      <c r="AA84" s="186">
        <v>54.9</v>
      </c>
      <c r="AB84" s="8">
        <v>220.2</v>
      </c>
      <c r="AC84" s="18" t="str">
        <f t="shared" si="8"/>
        <v>NO</v>
      </c>
      <c r="AD84" s="35">
        <v>24</v>
      </c>
      <c r="AE84" s="15">
        <f t="shared" si="9"/>
        <v>0</v>
      </c>
      <c r="AF84" s="50"/>
      <c r="AG84" s="8">
        <v>220</v>
      </c>
      <c r="AH84" s="45" t="str">
        <f t="shared" si="10"/>
        <v>NO</v>
      </c>
    </row>
    <row r="85" spans="14:34" x14ac:dyDescent="0.25">
      <c r="N85" s="41">
        <f t="shared" si="11"/>
        <v>44732</v>
      </c>
      <c r="O85" s="44">
        <v>0.99939999999999996</v>
      </c>
      <c r="P85" s="16">
        <v>4.0000000000000002E-4</v>
      </c>
      <c r="Q85" s="16"/>
      <c r="R85" s="16">
        <v>2.0000000000000001E-4</v>
      </c>
      <c r="S85" s="33"/>
      <c r="T85" s="35">
        <v>24</v>
      </c>
      <c r="U85" s="15">
        <v>0</v>
      </c>
      <c r="V85" s="8">
        <v>0.7</v>
      </c>
      <c r="W85" s="8">
        <v>11</v>
      </c>
      <c r="X85" s="18" t="str">
        <f t="shared" si="6"/>
        <v>NO</v>
      </c>
      <c r="Y85" s="35">
        <v>24</v>
      </c>
      <c r="Z85" s="15">
        <f t="shared" si="7"/>
        <v>0</v>
      </c>
      <c r="AA85" s="185">
        <v>50.7</v>
      </c>
      <c r="AB85" s="8">
        <v>220</v>
      </c>
      <c r="AC85" s="18" t="str">
        <f t="shared" si="8"/>
        <v>NO</v>
      </c>
      <c r="AD85" s="35">
        <v>24</v>
      </c>
      <c r="AE85" s="15">
        <f t="shared" si="9"/>
        <v>0</v>
      </c>
      <c r="AF85" s="50"/>
      <c r="AG85" s="8">
        <v>220</v>
      </c>
      <c r="AH85" s="45" t="str">
        <f t="shared" si="10"/>
        <v>NO</v>
      </c>
    </row>
    <row r="86" spans="14:34" x14ac:dyDescent="0.25">
      <c r="N86" s="41">
        <f t="shared" si="11"/>
        <v>44733</v>
      </c>
      <c r="O86" s="44">
        <v>0.95840000000000003</v>
      </c>
      <c r="P86" s="16">
        <v>3.4299999999999997E-2</v>
      </c>
      <c r="Q86" s="16"/>
      <c r="R86" s="16">
        <v>7.3000000000000001E-3</v>
      </c>
      <c r="S86" s="33"/>
      <c r="T86" s="35">
        <v>24</v>
      </c>
      <c r="U86" s="15">
        <v>1</v>
      </c>
      <c r="V86" s="8">
        <v>0.5</v>
      </c>
      <c r="W86" s="8">
        <v>11.7</v>
      </c>
      <c r="X86" s="18" t="str">
        <f t="shared" si="6"/>
        <v>NO</v>
      </c>
      <c r="Y86" s="35">
        <v>24</v>
      </c>
      <c r="Z86" s="15">
        <f t="shared" si="7"/>
        <v>1</v>
      </c>
      <c r="AA86" s="185">
        <v>45.2</v>
      </c>
      <c r="AB86" s="8">
        <v>226.2</v>
      </c>
      <c r="AC86" s="18" t="str">
        <f t="shared" si="8"/>
        <v>NO</v>
      </c>
      <c r="AD86" s="35">
        <v>24</v>
      </c>
      <c r="AE86" s="15">
        <f t="shared" si="9"/>
        <v>1</v>
      </c>
      <c r="AF86" s="50"/>
      <c r="AG86" s="8">
        <v>219.2</v>
      </c>
      <c r="AH86" s="45" t="str">
        <f t="shared" si="10"/>
        <v>NO</v>
      </c>
    </row>
    <row r="87" spans="14:34" x14ac:dyDescent="0.25">
      <c r="N87" s="41">
        <f t="shared" si="11"/>
        <v>44734</v>
      </c>
      <c r="O87" s="44">
        <v>0.99950000000000006</v>
      </c>
      <c r="P87" s="16">
        <v>2.9999999999999997E-4</v>
      </c>
      <c r="Q87" s="16"/>
      <c r="R87" s="16">
        <v>2.0000000000000001E-4</v>
      </c>
      <c r="S87" s="33"/>
      <c r="T87" s="35">
        <v>24</v>
      </c>
      <c r="U87" s="15">
        <v>0</v>
      </c>
      <c r="V87" s="8">
        <v>0.2</v>
      </c>
      <c r="W87" s="8">
        <v>11</v>
      </c>
      <c r="X87" s="18" t="str">
        <f t="shared" si="6"/>
        <v>NO</v>
      </c>
      <c r="Y87" s="35">
        <v>24</v>
      </c>
      <c r="Z87" s="15">
        <f t="shared" si="7"/>
        <v>0</v>
      </c>
      <c r="AA87" s="186">
        <v>44.9</v>
      </c>
      <c r="AB87" s="8">
        <v>220</v>
      </c>
      <c r="AC87" s="18" t="str">
        <f t="shared" si="8"/>
        <v>NO</v>
      </c>
      <c r="AD87" s="35">
        <v>24</v>
      </c>
      <c r="AE87" s="15">
        <f t="shared" si="9"/>
        <v>0</v>
      </c>
      <c r="AF87" s="50"/>
      <c r="AG87" s="8">
        <v>220</v>
      </c>
      <c r="AH87" s="45" t="str">
        <f t="shared" si="10"/>
        <v>NO</v>
      </c>
    </row>
    <row r="88" spans="14:34" x14ac:dyDescent="0.25">
      <c r="N88" s="41">
        <f t="shared" si="11"/>
        <v>44735</v>
      </c>
      <c r="O88" s="44">
        <v>0.99919999999999998</v>
      </c>
      <c r="P88" s="16">
        <v>2.9999999999999997E-4</v>
      </c>
      <c r="Q88" s="16"/>
      <c r="R88" s="16">
        <v>4.0000000000000002E-4</v>
      </c>
      <c r="S88" s="33"/>
      <c r="T88" s="35">
        <v>24</v>
      </c>
      <c r="U88" s="15">
        <v>0</v>
      </c>
      <c r="V88" s="8">
        <v>0.1</v>
      </c>
      <c r="W88" s="8">
        <v>11</v>
      </c>
      <c r="X88" s="18" t="str">
        <f t="shared" si="6"/>
        <v>NO</v>
      </c>
      <c r="Y88" s="35">
        <v>24</v>
      </c>
      <c r="Z88" s="15">
        <f t="shared" si="7"/>
        <v>0</v>
      </c>
      <c r="AA88" s="185">
        <v>49.9</v>
      </c>
      <c r="AB88" s="8">
        <v>220</v>
      </c>
      <c r="AC88" s="18" t="str">
        <f t="shared" si="8"/>
        <v>NO</v>
      </c>
      <c r="AD88" s="35">
        <v>24</v>
      </c>
      <c r="AE88" s="15">
        <f t="shared" si="9"/>
        <v>0</v>
      </c>
      <c r="AF88" s="50"/>
      <c r="AG88" s="8">
        <v>220</v>
      </c>
      <c r="AH88" s="45" t="str">
        <f t="shared" si="10"/>
        <v>NO</v>
      </c>
    </row>
    <row r="89" spans="14:34" x14ac:dyDescent="0.25">
      <c r="N89" s="41">
        <f t="shared" si="11"/>
        <v>44736</v>
      </c>
      <c r="O89" s="44">
        <v>0.76790000000000003</v>
      </c>
      <c r="P89" s="16">
        <v>1E-3</v>
      </c>
      <c r="Q89" s="16"/>
      <c r="R89" s="16">
        <v>0.2311</v>
      </c>
      <c r="S89" s="33"/>
      <c r="T89" s="35">
        <v>24</v>
      </c>
      <c r="U89" s="15">
        <v>6</v>
      </c>
      <c r="V89" s="8">
        <v>1.2</v>
      </c>
      <c r="W89" s="8">
        <v>9.8000000000000007</v>
      </c>
      <c r="X89" s="18" t="str">
        <f t="shared" si="6"/>
        <v>NO</v>
      </c>
      <c r="Y89" s="35">
        <v>24</v>
      </c>
      <c r="Z89" s="15">
        <f t="shared" si="7"/>
        <v>6</v>
      </c>
      <c r="AA89" s="185">
        <v>54.5</v>
      </c>
      <c r="AB89" s="8">
        <v>178.3</v>
      </c>
      <c r="AC89" s="18" t="str">
        <f t="shared" si="8"/>
        <v>NO</v>
      </c>
      <c r="AD89" s="35">
        <v>24</v>
      </c>
      <c r="AE89" s="15">
        <f t="shared" si="9"/>
        <v>6</v>
      </c>
      <c r="AF89" s="50"/>
      <c r="AG89" s="8">
        <v>194.6</v>
      </c>
      <c r="AH89" s="45" t="str">
        <f t="shared" si="10"/>
        <v>NO</v>
      </c>
    </row>
    <row r="90" spans="14:34" x14ac:dyDescent="0.25">
      <c r="N90" s="41">
        <f t="shared" si="11"/>
        <v>44737</v>
      </c>
      <c r="O90" s="44">
        <v>0.99260000000000004</v>
      </c>
      <c r="P90" s="16">
        <v>7.3000000000000001E-3</v>
      </c>
      <c r="Q90" s="16"/>
      <c r="R90" s="16">
        <v>0</v>
      </c>
      <c r="S90" s="33"/>
      <c r="T90" s="35">
        <v>24</v>
      </c>
      <c r="U90" s="15">
        <v>0</v>
      </c>
      <c r="V90" s="8">
        <v>1.1000000000000001</v>
      </c>
      <c r="W90" s="8">
        <v>11.2</v>
      </c>
      <c r="X90" s="18" t="str">
        <f t="shared" si="6"/>
        <v>NO</v>
      </c>
      <c r="Y90" s="35">
        <v>24</v>
      </c>
      <c r="Z90" s="15">
        <f t="shared" si="7"/>
        <v>0</v>
      </c>
      <c r="AA90" s="185">
        <v>56.9</v>
      </c>
      <c r="AB90" s="8">
        <v>221.6</v>
      </c>
      <c r="AC90" s="18" t="str">
        <f t="shared" si="8"/>
        <v>NO</v>
      </c>
      <c r="AD90" s="35">
        <v>24</v>
      </c>
      <c r="AE90" s="15">
        <f t="shared" si="9"/>
        <v>0</v>
      </c>
      <c r="AF90" s="50"/>
      <c r="AG90" s="8">
        <v>220</v>
      </c>
      <c r="AH90" s="45" t="str">
        <f t="shared" si="10"/>
        <v>NO</v>
      </c>
    </row>
    <row r="91" spans="14:34" x14ac:dyDescent="0.25">
      <c r="N91" s="41">
        <f t="shared" si="11"/>
        <v>44738</v>
      </c>
      <c r="O91" s="44">
        <v>0.60260000000000002</v>
      </c>
      <c r="P91" s="16">
        <v>0.1225</v>
      </c>
      <c r="Q91" s="16"/>
      <c r="R91" s="16">
        <v>0.27489999999999998</v>
      </c>
      <c r="S91" s="33"/>
      <c r="T91" s="35">
        <v>24</v>
      </c>
      <c r="U91" s="15">
        <v>9</v>
      </c>
      <c r="V91" s="8">
        <v>1</v>
      </c>
      <c r="W91" s="8">
        <v>12.2</v>
      </c>
      <c r="X91" s="18" t="str">
        <f t="shared" si="6"/>
        <v>NO</v>
      </c>
      <c r="Y91" s="35">
        <v>24</v>
      </c>
      <c r="Z91" s="15">
        <f t="shared" si="7"/>
        <v>9</v>
      </c>
      <c r="AA91" s="185">
        <v>63.5</v>
      </c>
      <c r="AB91" s="8">
        <v>197.1</v>
      </c>
      <c r="AC91" s="18" t="str">
        <f t="shared" si="8"/>
        <v>NO</v>
      </c>
      <c r="AD91" s="35">
        <v>24</v>
      </c>
      <c r="AE91" s="15">
        <f t="shared" si="9"/>
        <v>9</v>
      </c>
      <c r="AF91" s="50"/>
      <c r="AG91" s="8">
        <v>189.8</v>
      </c>
      <c r="AH91" s="45" t="str">
        <f t="shared" si="10"/>
        <v>NO</v>
      </c>
    </row>
    <row r="92" spans="14:34" x14ac:dyDescent="0.25">
      <c r="N92" s="41">
        <f t="shared" si="11"/>
        <v>44739</v>
      </c>
      <c r="O92" s="44">
        <v>0.14130000000000001</v>
      </c>
      <c r="P92" s="16">
        <v>0.18179999999999999</v>
      </c>
      <c r="Q92" s="16"/>
      <c r="R92" s="16">
        <v>0.67689999999999995</v>
      </c>
      <c r="S92" s="33"/>
      <c r="T92" s="35">
        <v>24</v>
      </c>
      <c r="U92" s="15">
        <v>21</v>
      </c>
      <c r="V92" s="8">
        <v>2.6</v>
      </c>
      <c r="W92" s="8">
        <v>11.3</v>
      </c>
      <c r="X92" s="18" t="str">
        <f t="shared" si="6"/>
        <v>NO</v>
      </c>
      <c r="Y92" s="35">
        <v>24</v>
      </c>
      <c r="Z92" s="15">
        <f t="shared" si="7"/>
        <v>21</v>
      </c>
      <c r="AA92" s="185">
        <v>36.6</v>
      </c>
      <c r="AB92" s="8">
        <v>137.1</v>
      </c>
      <c r="AC92" s="18" t="str">
        <f t="shared" si="8"/>
        <v>NO</v>
      </c>
      <c r="AD92" s="35">
        <v>24</v>
      </c>
      <c r="AE92" s="15">
        <f t="shared" si="9"/>
        <v>21</v>
      </c>
      <c r="AF92" s="50"/>
      <c r="AG92" s="8">
        <v>145.5</v>
      </c>
      <c r="AH92" s="45" t="str">
        <f t="shared" si="10"/>
        <v>NO</v>
      </c>
    </row>
    <row r="93" spans="14:34" x14ac:dyDescent="0.25">
      <c r="N93" s="41">
        <f t="shared" si="11"/>
        <v>44740</v>
      </c>
      <c r="O93" s="44">
        <v>0.15190000000000001</v>
      </c>
      <c r="P93" s="16">
        <v>0.38229999999999997</v>
      </c>
      <c r="Q93" s="16"/>
      <c r="R93" s="16">
        <v>0.46579999999999999</v>
      </c>
      <c r="S93" s="33"/>
      <c r="T93" s="35">
        <v>24</v>
      </c>
      <c r="U93" s="15">
        <v>21</v>
      </c>
      <c r="V93" s="8">
        <v>3.5</v>
      </c>
      <c r="W93" s="8">
        <v>16.8</v>
      </c>
      <c r="X93" s="18" t="str">
        <f t="shared" si="6"/>
        <v>NO</v>
      </c>
      <c r="Y93" s="35">
        <v>24</v>
      </c>
      <c r="Z93" s="15">
        <f t="shared" si="7"/>
        <v>21</v>
      </c>
      <c r="AA93" s="185">
        <v>49.6</v>
      </c>
      <c r="AB93" s="8">
        <v>219.6</v>
      </c>
      <c r="AC93" s="18" t="str">
        <f t="shared" si="8"/>
        <v>NO</v>
      </c>
      <c r="AD93" s="35">
        <v>24</v>
      </c>
      <c r="AE93" s="15">
        <f t="shared" si="9"/>
        <v>21</v>
      </c>
      <c r="AF93" s="50"/>
      <c r="AG93" s="8">
        <v>168.8</v>
      </c>
      <c r="AH93" s="45" t="str">
        <f t="shared" si="10"/>
        <v>NO</v>
      </c>
    </row>
    <row r="94" spans="14:34" x14ac:dyDescent="0.25">
      <c r="N94" s="41">
        <f>N93+1</f>
        <v>44741</v>
      </c>
      <c r="O94" s="44">
        <v>1.4E-2</v>
      </c>
      <c r="P94" s="16">
        <v>0.47660000000000002</v>
      </c>
      <c r="Q94" s="16"/>
      <c r="R94" s="16">
        <v>0.50939999999999996</v>
      </c>
      <c r="S94" s="33"/>
      <c r="T94" s="35">
        <v>24</v>
      </c>
      <c r="U94" s="205">
        <v>24</v>
      </c>
      <c r="V94" s="8"/>
      <c r="W94" s="8">
        <v>18.7</v>
      </c>
      <c r="X94" s="45" t="str">
        <f t="shared" si="6"/>
        <v>NO</v>
      </c>
      <c r="Y94" s="35">
        <v>24</v>
      </c>
      <c r="Z94" s="15">
        <f t="shared" si="7"/>
        <v>24</v>
      </c>
      <c r="AA94" s="185"/>
      <c r="AB94" s="8">
        <v>232.4</v>
      </c>
      <c r="AC94" s="45" t="str">
        <f t="shared" si="8"/>
        <v>NO</v>
      </c>
      <c r="AD94" s="35">
        <v>24</v>
      </c>
      <c r="AE94" s="15">
        <f t="shared" si="9"/>
        <v>24</v>
      </c>
      <c r="AF94" s="50"/>
      <c r="AG94" s="8">
        <v>164</v>
      </c>
      <c r="AH94" s="45" t="str">
        <f t="shared" si="10"/>
        <v>NO</v>
      </c>
    </row>
    <row r="95" spans="14:34" x14ac:dyDescent="0.25">
      <c r="N95" s="41">
        <f>N94+1</f>
        <v>44742</v>
      </c>
      <c r="O95" s="44">
        <v>2.3599999999999999E-2</v>
      </c>
      <c r="P95" s="16">
        <v>0.46250000000000002</v>
      </c>
      <c r="Q95" s="16"/>
      <c r="R95" s="16">
        <v>0.51390000000000002</v>
      </c>
      <c r="S95" s="33"/>
      <c r="T95" s="35">
        <v>24</v>
      </c>
      <c r="U95" s="205">
        <v>24</v>
      </c>
      <c r="V95" s="8"/>
      <c r="W95" s="8">
        <v>18.3</v>
      </c>
      <c r="X95" s="18" t="str">
        <f t="shared" si="6"/>
        <v>NO</v>
      </c>
      <c r="Y95" s="35">
        <v>24</v>
      </c>
      <c r="Z95" s="15">
        <f t="shared" si="7"/>
        <v>24</v>
      </c>
      <c r="AA95" s="185"/>
      <c r="AB95" s="8">
        <v>228.5</v>
      </c>
      <c r="AC95" s="18" t="str">
        <f t="shared" si="8"/>
        <v>NO</v>
      </c>
      <c r="AD95" s="35">
        <v>24</v>
      </c>
      <c r="AE95" s="15">
        <f t="shared" si="9"/>
        <v>24</v>
      </c>
      <c r="AF95" s="50"/>
      <c r="AG95" s="8">
        <v>163.5</v>
      </c>
      <c r="AH95" s="45" t="str">
        <f t="shared" si="10"/>
        <v>NO</v>
      </c>
    </row>
    <row r="96" spans="14:34" hidden="1" x14ac:dyDescent="0.25">
      <c r="N96" s="41">
        <f>[1]DAILY!$B96</f>
        <v>0</v>
      </c>
      <c r="O96" s="104">
        <f>[2]DAILY!$Q96</f>
        <v>0.99794378556132923</v>
      </c>
      <c r="P96" s="105">
        <f>[2]DAILY!$R96</f>
        <v>2.0562144386708195E-3</v>
      </c>
      <c r="Q96" s="105">
        <f>[2]DAILY!$T96</f>
        <v>0</v>
      </c>
      <c r="R96" s="105">
        <f>[2]DAILY!$S96</f>
        <v>0</v>
      </c>
      <c r="S96" s="182"/>
      <c r="T96" s="134">
        <f>[2]DAILY!$D96</f>
        <v>24</v>
      </c>
      <c r="U96" s="77">
        <f>[2]DAILY!$E96</f>
        <v>0</v>
      </c>
      <c r="V96" s="78">
        <f>[2]DAILY!$F96</f>
        <v>1.3433212875688312</v>
      </c>
      <c r="W96" s="78">
        <f>[2]DAILY!$G96</f>
        <v>11.045236717650761</v>
      </c>
      <c r="X96" s="133" t="str">
        <f t="shared" si="6"/>
        <v>NO</v>
      </c>
      <c r="Y96" s="134">
        <f>[2]DAILY!$I96</f>
        <v>24</v>
      </c>
      <c r="Z96" s="77">
        <f>[2]DAILY!$E96</f>
        <v>0</v>
      </c>
      <c r="AA96" s="136">
        <v>22.863595516887653</v>
      </c>
      <c r="AB96" s="78">
        <f>[2]DAILY!$K96</f>
        <v>220.45236717650761</v>
      </c>
      <c r="AC96" s="133" t="str">
        <f t="shared" si="8"/>
        <v>NO</v>
      </c>
      <c r="AD96" s="134">
        <f>[2]DAILY!$M96</f>
        <v>24</v>
      </c>
      <c r="AE96" s="77">
        <f>[2]DAILY!$E96</f>
        <v>0</v>
      </c>
      <c r="AF96" s="98"/>
      <c r="AG96" s="78">
        <f>[2]DAILY!$O96</f>
        <v>220.00000000000003</v>
      </c>
      <c r="AH96" s="107" t="str">
        <f t="shared" si="10"/>
        <v>NO</v>
      </c>
    </row>
    <row r="97" spans="14:34" ht="13.8" hidden="1" thickBot="1" x14ac:dyDescent="0.3">
      <c r="N97" s="41">
        <f>[1]DAILY!$B97</f>
        <v>0</v>
      </c>
      <c r="O97" s="108">
        <f>[2]DAILY!$Q97</f>
        <v>0.99529098274189087</v>
      </c>
      <c r="P97" s="74">
        <f>[2]DAILY!$R97</f>
        <v>4.7090172581092972E-3</v>
      </c>
      <c r="Q97" s="74">
        <f>[2]DAILY!$T97</f>
        <v>0</v>
      </c>
      <c r="R97" s="74">
        <f>[2]DAILY!$S97</f>
        <v>0</v>
      </c>
      <c r="S97" s="183"/>
      <c r="T97" s="184">
        <f>[2]DAILY!$D97</f>
        <v>24</v>
      </c>
      <c r="U97" s="81">
        <f>[2]DAILY!$E97</f>
        <v>0</v>
      </c>
      <c r="V97" s="82">
        <f>[2]DAILY!$F97</f>
        <v>2.2053977894702332</v>
      </c>
      <c r="W97" s="82">
        <f>[2]DAILY!$G97</f>
        <v>11.103598379678408</v>
      </c>
      <c r="X97" s="138" t="str">
        <f t="shared" si="6"/>
        <v>NO</v>
      </c>
      <c r="Y97" s="184">
        <f>[2]DAILY!$I97</f>
        <v>24</v>
      </c>
      <c r="Z97" s="81">
        <f>[2]DAILY!$E97</f>
        <v>0</v>
      </c>
      <c r="AA97" s="136">
        <v>25.322485854002704</v>
      </c>
      <c r="AB97" s="82">
        <f>[2]DAILY!$K97</f>
        <v>221.03598379678405</v>
      </c>
      <c r="AC97" s="138" t="str">
        <f t="shared" si="8"/>
        <v>NO</v>
      </c>
      <c r="AD97" s="184">
        <f>[2]DAILY!$M97</f>
        <v>24</v>
      </c>
      <c r="AE97" s="81">
        <f>[2]DAILY!$E97</f>
        <v>0</v>
      </c>
      <c r="AF97" s="102"/>
      <c r="AG97" s="82">
        <f>[2]DAILY!$O97</f>
        <v>220.00000000000003</v>
      </c>
      <c r="AH97" s="79" t="str">
        <f t="shared" si="10"/>
        <v>NO</v>
      </c>
    </row>
  </sheetData>
  <mergeCells count="16">
    <mergeCell ref="Y3:AC3"/>
    <mergeCell ref="AD3:AH3"/>
    <mergeCell ref="O2:AH2"/>
    <mergeCell ref="B5:B7"/>
    <mergeCell ref="B8:C8"/>
    <mergeCell ref="N3:N4"/>
    <mergeCell ref="O3:S3"/>
    <mergeCell ref="T3:X3"/>
    <mergeCell ref="I5:I8"/>
    <mergeCell ref="L5:L8"/>
    <mergeCell ref="B9:C9"/>
    <mergeCell ref="D2:L2"/>
    <mergeCell ref="D3:F3"/>
    <mergeCell ref="G3:I3"/>
    <mergeCell ref="J3:L3"/>
    <mergeCell ref="F5:F8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002B8-F3E5-4409-8F62-072501D0582A}">
  <sheetPr>
    <tabColor rgb="FF00B050"/>
  </sheetPr>
  <dimension ref="B1:AH97"/>
  <sheetViews>
    <sheetView showGridLines="0" zoomScaleNormal="100" workbookViewId="0">
      <selection activeCell="D6" sqref="D6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14" customWidth="1"/>
    <col min="15" max="19" width="13.6640625" customWidth="1"/>
    <col min="20" max="20" width="12.5546875" style="19" bestFit="1" customWidth="1"/>
    <col min="21" max="21" width="15.5546875" style="19" bestFit="1" customWidth="1"/>
    <col min="22" max="23" width="13.6640625" customWidth="1"/>
    <col min="24" max="24" width="13.6640625" style="19" customWidth="1"/>
    <col min="25" max="25" width="12.5546875" style="19" bestFit="1" customWidth="1"/>
    <col min="26" max="26" width="15.5546875" style="19" bestFit="1" customWidth="1"/>
    <col min="27" max="28" width="13.6640625" customWidth="1"/>
    <col min="29" max="29" width="13.6640625" style="19" customWidth="1"/>
    <col min="30" max="30" width="12.5546875" style="19" bestFit="1" customWidth="1"/>
    <col min="31" max="31" width="15.5546875" style="19" bestFit="1" customWidth="1"/>
    <col min="32" max="33" width="13.6640625" customWidth="1"/>
    <col min="34" max="34" width="13.6640625" style="19" customWidth="1"/>
  </cols>
  <sheetData>
    <row r="1" spans="2:34" ht="13.8" thickBot="1" x14ac:dyDescent="0.3"/>
    <row r="2" spans="2:34" x14ac:dyDescent="0.25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17"/>
      <c r="O2" s="287" t="s">
        <v>22</v>
      </c>
      <c r="P2" s="288"/>
      <c r="Q2" s="288"/>
      <c r="R2" s="288"/>
      <c r="S2" s="288"/>
      <c r="T2" s="282"/>
      <c r="U2" s="282"/>
      <c r="V2" s="282"/>
      <c r="W2" s="282"/>
      <c r="X2" s="282"/>
      <c r="Y2" s="282"/>
      <c r="Z2" s="282"/>
      <c r="AA2" s="282"/>
      <c r="AB2" s="282"/>
      <c r="AC2" s="282"/>
      <c r="AD2" s="282"/>
      <c r="AE2" s="282"/>
      <c r="AF2" s="282"/>
      <c r="AG2" s="282"/>
      <c r="AH2" s="283"/>
    </row>
    <row r="3" spans="2:34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70" t="s">
        <v>23</v>
      </c>
      <c r="O3" s="255" t="s">
        <v>24</v>
      </c>
      <c r="P3" s="256"/>
      <c r="Q3" s="256"/>
      <c r="R3" s="256"/>
      <c r="S3" s="257"/>
      <c r="T3" s="289" t="s">
        <v>25</v>
      </c>
      <c r="U3" s="278"/>
      <c r="V3" s="278"/>
      <c r="W3" s="278"/>
      <c r="X3" s="279"/>
      <c r="Y3" s="277" t="s">
        <v>26</v>
      </c>
      <c r="Z3" s="278"/>
      <c r="AA3" s="278"/>
      <c r="AB3" s="278"/>
      <c r="AC3" s="279"/>
      <c r="AD3" s="277" t="s">
        <v>27</v>
      </c>
      <c r="AE3" s="278"/>
      <c r="AF3" s="278"/>
      <c r="AG3" s="278"/>
      <c r="AH3" s="280"/>
    </row>
    <row r="4" spans="2:34" ht="16.2" thickBot="1" x14ac:dyDescent="0.4">
      <c r="B4" s="12"/>
      <c r="C4" s="13"/>
      <c r="D4" s="5" t="s">
        <v>28</v>
      </c>
      <c r="E4" s="5" t="s">
        <v>29</v>
      </c>
      <c r="F4" s="5" t="s">
        <v>30</v>
      </c>
      <c r="G4" s="5" t="s">
        <v>28</v>
      </c>
      <c r="H4" s="5" t="s">
        <v>29</v>
      </c>
      <c r="I4" s="5" t="s">
        <v>30</v>
      </c>
      <c r="J4" s="30" t="s">
        <v>28</v>
      </c>
      <c r="K4" s="5" t="s">
        <v>29</v>
      </c>
      <c r="L4" s="6" t="s">
        <v>30</v>
      </c>
      <c r="N4" s="271"/>
      <c r="O4" s="42" t="s">
        <v>31</v>
      </c>
      <c r="P4" s="27" t="s">
        <v>32</v>
      </c>
      <c r="Q4" s="27" t="s">
        <v>33</v>
      </c>
      <c r="R4" s="27" t="s">
        <v>34</v>
      </c>
      <c r="S4" s="57" t="s">
        <v>35</v>
      </c>
      <c r="T4" s="146" t="s">
        <v>36</v>
      </c>
      <c r="U4" s="29" t="s">
        <v>37</v>
      </c>
      <c r="V4" s="147" t="s">
        <v>38</v>
      </c>
      <c r="W4" s="147" t="s">
        <v>39</v>
      </c>
      <c r="X4" s="28" t="s">
        <v>40</v>
      </c>
      <c r="Y4" s="149" t="s">
        <v>36</v>
      </c>
      <c r="Z4" s="29" t="s">
        <v>37</v>
      </c>
      <c r="AA4" s="150" t="s">
        <v>38</v>
      </c>
      <c r="AB4" s="147" t="s">
        <v>39</v>
      </c>
      <c r="AC4" s="28" t="s">
        <v>40</v>
      </c>
      <c r="AD4" s="149" t="s">
        <v>36</v>
      </c>
      <c r="AE4" s="29" t="s">
        <v>37</v>
      </c>
      <c r="AF4" s="150" t="s">
        <v>38</v>
      </c>
      <c r="AG4" s="147" t="s">
        <v>39</v>
      </c>
      <c r="AH4" s="43" t="s">
        <v>40</v>
      </c>
    </row>
    <row r="5" spans="2:34" ht="12.75" customHeight="1" thickTop="1" x14ac:dyDescent="0.25">
      <c r="B5" s="237" t="s">
        <v>41</v>
      </c>
      <c r="C5" s="10" t="s">
        <v>42</v>
      </c>
      <c r="D5" s="8">
        <f>MIN(V5:V35)</f>
        <v>1.2</v>
      </c>
      <c r="E5" s="8">
        <f>MIN(AA5:AA35)</f>
        <v>38.6</v>
      </c>
      <c r="F5" s="51">
        <f>MIN(AF5:AF35)</f>
        <v>33.4</v>
      </c>
      <c r="G5" s="8">
        <f>MIN(V36:V63)</f>
        <v>1.1000000000000001</v>
      </c>
      <c r="H5" s="8">
        <f>MIN(AA36:AA63)</f>
        <v>32.200000000000003</v>
      </c>
      <c r="I5" s="51">
        <f>MIN(AF36:AF63)</f>
        <v>33.5</v>
      </c>
      <c r="J5" s="31">
        <f>MIN(V64:V95)</f>
        <v>0.9</v>
      </c>
      <c r="K5" s="31">
        <f>MIN(AA64:AA95)</f>
        <v>61.9</v>
      </c>
      <c r="L5" s="51">
        <f>MIN(AF64:AF95)</f>
        <v>36.6</v>
      </c>
      <c r="N5" s="41">
        <f>'A62 Boiler 3'!N5</f>
        <v>44652</v>
      </c>
      <c r="O5" s="44">
        <v>0.76049999999999995</v>
      </c>
      <c r="P5" s="16">
        <v>9.69E-2</v>
      </c>
      <c r="Q5" s="16">
        <v>3.8600000000000002E-2</v>
      </c>
      <c r="R5" s="16">
        <v>0.104</v>
      </c>
      <c r="S5" s="143">
        <v>0</v>
      </c>
      <c r="T5" s="125">
        <v>24</v>
      </c>
      <c r="U5" s="125">
        <v>0</v>
      </c>
      <c r="V5" s="126">
        <v>1.5</v>
      </c>
      <c r="W5" s="126">
        <v>15.2</v>
      </c>
      <c r="X5" s="148" t="str">
        <f t="shared" ref="X5:X34" si="0">IF(V5&gt;W5,"YES","NO")</f>
        <v>NO</v>
      </c>
      <c r="Y5" s="125">
        <v>24</v>
      </c>
      <c r="Z5" s="125">
        <f>U5</f>
        <v>0</v>
      </c>
      <c r="AA5" s="126">
        <v>59.7</v>
      </c>
      <c r="AB5" s="126">
        <v>234.3</v>
      </c>
      <c r="AC5" s="148" t="str">
        <f t="shared" ref="AC5:AC35" si="1">IF(AA5&gt;AB5,"YES","NO")</f>
        <v>NO</v>
      </c>
      <c r="AD5" s="125">
        <v>24</v>
      </c>
      <c r="AE5" s="125">
        <f>Z5</f>
        <v>0</v>
      </c>
      <c r="AF5" s="126">
        <v>37.9</v>
      </c>
      <c r="AG5" s="126">
        <v>321.39999999999998</v>
      </c>
      <c r="AH5" s="45" t="str">
        <f t="shared" ref="AH5:AH35" si="2">IF(AF5&gt;AG5,"YES","NO")</f>
        <v>NO</v>
      </c>
    </row>
    <row r="6" spans="2:34" x14ac:dyDescent="0.25">
      <c r="B6" s="238"/>
      <c r="C6" s="7" t="s">
        <v>43</v>
      </c>
      <c r="D6" s="8">
        <f>MAX(V5:V35)</f>
        <v>1.6</v>
      </c>
      <c r="E6" s="8">
        <f>MAX(AA5:AA35)</f>
        <v>85.2</v>
      </c>
      <c r="F6" s="51">
        <f>MAX(AF5:AF35)</f>
        <v>63.4</v>
      </c>
      <c r="G6" s="8">
        <f>MAX(V36:V63)</f>
        <v>1.5</v>
      </c>
      <c r="H6" s="8">
        <f>MAX(AA36:AA63)</f>
        <v>92.3</v>
      </c>
      <c r="I6" s="51">
        <f>MAX(AF36:AF63)</f>
        <v>91.8</v>
      </c>
      <c r="J6" s="31">
        <f>MAX(V64:V95)</f>
        <v>1.7</v>
      </c>
      <c r="K6" s="31">
        <f>MAX(AA64:AA95)</f>
        <v>90.5</v>
      </c>
      <c r="L6" s="51">
        <f>MAX(AF64:AF95)</f>
        <v>95.2</v>
      </c>
      <c r="N6" s="41">
        <f>N5+1</f>
        <v>44653</v>
      </c>
      <c r="O6" s="140">
        <v>0.82520000000000004</v>
      </c>
      <c r="P6" s="140">
        <v>0.112</v>
      </c>
      <c r="Q6" s="140">
        <v>4.07E-2</v>
      </c>
      <c r="R6" s="140">
        <v>2.2100000000000002E-2</v>
      </c>
      <c r="S6" s="144">
        <v>0</v>
      </c>
      <c r="T6" s="125">
        <v>24</v>
      </c>
      <c r="U6" s="125">
        <v>0</v>
      </c>
      <c r="V6" s="126">
        <v>1.6</v>
      </c>
      <c r="W6" s="126">
        <v>13.7</v>
      </c>
      <c r="X6" s="148" t="str">
        <f t="shared" si="0"/>
        <v>NO</v>
      </c>
      <c r="Y6" s="125">
        <v>24</v>
      </c>
      <c r="Z6" s="125">
        <f t="shared" ref="Z6:Z69" si="3">U6</f>
        <v>0</v>
      </c>
      <c r="AA6" s="126">
        <v>57.5</v>
      </c>
      <c r="AB6" s="126">
        <v>237</v>
      </c>
      <c r="AC6" s="148" t="str">
        <f t="shared" si="1"/>
        <v>NO</v>
      </c>
      <c r="AD6" s="125">
        <v>24</v>
      </c>
      <c r="AE6" s="125">
        <f t="shared" ref="AE6:AE69" si="4">Z6</f>
        <v>0</v>
      </c>
      <c r="AF6" s="126">
        <v>37.299999999999997</v>
      </c>
      <c r="AG6" s="126">
        <v>321</v>
      </c>
      <c r="AH6" s="45" t="str">
        <f t="shared" si="2"/>
        <v>NO</v>
      </c>
    </row>
    <row r="7" spans="2:34" x14ac:dyDescent="0.25">
      <c r="B7" s="238"/>
      <c r="C7" s="7" t="s">
        <v>44</v>
      </c>
      <c r="D7" s="36">
        <f>COUNTIF(X5:X35,"YES")</f>
        <v>0</v>
      </c>
      <c r="E7" s="36">
        <f>COUNTIF(AC5:AH35,"YES")</f>
        <v>0</v>
      </c>
      <c r="F7" s="53">
        <f>COUNTIF(AF5:AF35,"YES")</f>
        <v>0</v>
      </c>
      <c r="G7" s="36">
        <f>COUNTIF(X36:X63,"YES")</f>
        <v>0</v>
      </c>
      <c r="H7" s="36">
        <f>COUNTIF(AC36:AC63,"YES")</f>
        <v>0</v>
      </c>
      <c r="I7" s="53">
        <f>COUNTIF(AH36:AH63,"YES")</f>
        <v>0</v>
      </c>
      <c r="J7" s="36">
        <f>COUNTIF(X64:X95,"YES")</f>
        <v>0</v>
      </c>
      <c r="K7" s="36">
        <f>COUNTIF(AC64:AC95,"YES")</f>
        <v>0</v>
      </c>
      <c r="L7" s="53">
        <f>COUNTIF(AH64:AH95,"YES")</f>
        <v>0</v>
      </c>
      <c r="N7" s="41">
        <f t="shared" ref="N7:N70" si="5">N6+1</f>
        <v>44654</v>
      </c>
      <c r="O7" s="140">
        <v>0.75690000000000002</v>
      </c>
      <c r="P7" s="140">
        <v>8.5099999999999995E-2</v>
      </c>
      <c r="Q7" s="140">
        <v>4.58E-2</v>
      </c>
      <c r="R7" s="140">
        <v>0.11219999999999999</v>
      </c>
      <c r="S7" s="144">
        <v>0</v>
      </c>
      <c r="T7" s="125">
        <v>24</v>
      </c>
      <c r="U7" s="125">
        <v>0</v>
      </c>
      <c r="V7" s="126">
        <v>1.5</v>
      </c>
      <c r="W7" s="126">
        <v>15.1</v>
      </c>
      <c r="X7" s="148" t="str">
        <f t="shared" si="0"/>
        <v>NO</v>
      </c>
      <c r="Y7" s="125">
        <v>24</v>
      </c>
      <c r="Z7" s="125">
        <f t="shared" si="3"/>
        <v>0</v>
      </c>
      <c r="AA7" s="126">
        <v>63.3</v>
      </c>
      <c r="AB7" s="126">
        <v>230.5</v>
      </c>
      <c r="AC7" s="148" t="str">
        <f t="shared" si="1"/>
        <v>NO</v>
      </c>
      <c r="AD7" s="125">
        <v>24</v>
      </c>
      <c r="AE7" s="125">
        <f t="shared" si="4"/>
        <v>0</v>
      </c>
      <c r="AF7" s="126">
        <v>39</v>
      </c>
      <c r="AG7" s="126">
        <v>319.89999999999998</v>
      </c>
      <c r="AH7" s="45" t="str">
        <f t="shared" si="2"/>
        <v>NO</v>
      </c>
    </row>
    <row r="8" spans="2:34" x14ac:dyDescent="0.25">
      <c r="B8" s="239" t="s">
        <v>45</v>
      </c>
      <c r="C8" s="240"/>
      <c r="D8" s="222">
        <v>1.5</v>
      </c>
      <c r="E8" s="228">
        <v>63.6</v>
      </c>
      <c r="F8" s="228">
        <v>39.6</v>
      </c>
      <c r="G8" s="208">
        <v>1.3</v>
      </c>
      <c r="H8" s="229">
        <v>62.4</v>
      </c>
      <c r="I8" s="208">
        <v>46.8</v>
      </c>
      <c r="J8" s="209">
        <v>1.3</v>
      </c>
      <c r="K8" s="230">
        <v>75.5</v>
      </c>
      <c r="L8" s="208">
        <v>59.7</v>
      </c>
      <c r="N8" s="41">
        <f t="shared" si="5"/>
        <v>44655</v>
      </c>
      <c r="O8" s="140">
        <v>0.74670000000000003</v>
      </c>
      <c r="P8" s="140">
        <v>5.5899999999999998E-2</v>
      </c>
      <c r="Q8" s="140">
        <v>0.10340000000000001</v>
      </c>
      <c r="R8" s="140">
        <v>9.4E-2</v>
      </c>
      <c r="S8" s="144">
        <v>0</v>
      </c>
      <c r="T8" s="125">
        <v>24</v>
      </c>
      <c r="U8" s="125">
        <v>0</v>
      </c>
      <c r="V8" s="126">
        <v>1.3</v>
      </c>
      <c r="W8" s="126">
        <v>13.7</v>
      </c>
      <c r="X8" s="148" t="str">
        <f t="shared" si="0"/>
        <v>NO</v>
      </c>
      <c r="Y8" s="125">
        <v>24</v>
      </c>
      <c r="Z8" s="125">
        <f t="shared" si="3"/>
        <v>0</v>
      </c>
      <c r="AA8" s="126">
        <v>52.3</v>
      </c>
      <c r="AB8" s="126">
        <v>213.4</v>
      </c>
      <c r="AC8" s="148" t="str">
        <f t="shared" si="1"/>
        <v>NO</v>
      </c>
      <c r="AD8" s="125">
        <v>24</v>
      </c>
      <c r="AE8" s="125">
        <f t="shared" si="4"/>
        <v>0</v>
      </c>
      <c r="AF8" s="126">
        <v>34.799999999999997</v>
      </c>
      <c r="AG8" s="126">
        <v>307.2</v>
      </c>
      <c r="AH8" s="45" t="str">
        <f t="shared" si="2"/>
        <v>NO</v>
      </c>
    </row>
    <row r="9" spans="2:34" ht="13.8" thickBot="1" x14ac:dyDescent="0.3">
      <c r="B9" s="241" t="s">
        <v>46</v>
      </c>
      <c r="C9" s="242"/>
      <c r="D9" s="230">
        <v>13.4</v>
      </c>
      <c r="E9" s="229">
        <v>206.7</v>
      </c>
      <c r="F9" s="229">
        <v>283.39999999999998</v>
      </c>
      <c r="G9" s="211">
        <v>13.5</v>
      </c>
      <c r="H9" s="211">
        <v>201.9</v>
      </c>
      <c r="I9" s="211">
        <v>277.5</v>
      </c>
      <c r="J9" s="211">
        <v>14.9</v>
      </c>
      <c r="K9" s="211">
        <v>218.5</v>
      </c>
      <c r="L9" s="212">
        <v>290.5</v>
      </c>
      <c r="N9" s="41">
        <f t="shared" si="5"/>
        <v>44656</v>
      </c>
      <c r="O9" s="140">
        <v>0.7833</v>
      </c>
      <c r="P9" s="140">
        <v>3.6799999999999999E-2</v>
      </c>
      <c r="Q9" s="140">
        <v>0.10489999999999999</v>
      </c>
      <c r="R9" s="140">
        <v>7.4999999999999997E-2</v>
      </c>
      <c r="S9" s="144">
        <v>0</v>
      </c>
      <c r="T9" s="125">
        <v>24</v>
      </c>
      <c r="U9" s="125">
        <v>0</v>
      </c>
      <c r="V9" s="126">
        <v>1.3</v>
      </c>
      <c r="W9" s="126">
        <v>12.9</v>
      </c>
      <c r="X9" s="148" t="str">
        <f t="shared" si="0"/>
        <v>NO</v>
      </c>
      <c r="Y9" s="125">
        <v>24</v>
      </c>
      <c r="Z9" s="125">
        <f t="shared" si="3"/>
        <v>0</v>
      </c>
      <c r="AA9" s="126">
        <v>51.6</v>
      </c>
      <c r="AB9" s="126">
        <v>209.2</v>
      </c>
      <c r="AC9" s="148" t="str">
        <f t="shared" si="1"/>
        <v>NO</v>
      </c>
      <c r="AD9" s="125">
        <v>24</v>
      </c>
      <c r="AE9" s="125">
        <f t="shared" si="4"/>
        <v>0</v>
      </c>
      <c r="AF9" s="126">
        <v>35.4</v>
      </c>
      <c r="AG9" s="126">
        <v>307</v>
      </c>
      <c r="AH9" s="45" t="str">
        <f t="shared" si="2"/>
        <v>NO</v>
      </c>
    </row>
    <row r="10" spans="2:34" ht="13.8" thickTop="1" x14ac:dyDescent="0.25">
      <c r="N10" s="41">
        <f t="shared" si="5"/>
        <v>44657</v>
      </c>
      <c r="O10" s="140">
        <v>0.77790000000000004</v>
      </c>
      <c r="P10" s="140">
        <v>3.0000000000000001E-3</v>
      </c>
      <c r="Q10" s="140">
        <v>0.1062</v>
      </c>
      <c r="R10" s="140">
        <v>0.113</v>
      </c>
      <c r="S10" s="144">
        <v>0</v>
      </c>
      <c r="T10" s="125">
        <v>24</v>
      </c>
      <c r="U10" s="125">
        <v>0</v>
      </c>
      <c r="V10" s="126">
        <v>1.3</v>
      </c>
      <c r="W10" s="126">
        <v>13</v>
      </c>
      <c r="X10" s="148" t="str">
        <f t="shared" si="0"/>
        <v>NO</v>
      </c>
      <c r="Y10" s="125">
        <v>24</v>
      </c>
      <c r="Z10" s="125">
        <f t="shared" si="3"/>
        <v>0</v>
      </c>
      <c r="AA10" s="126">
        <v>38.6</v>
      </c>
      <c r="AB10" s="126">
        <v>201.4</v>
      </c>
      <c r="AC10" s="148" t="str">
        <f t="shared" si="1"/>
        <v>NO</v>
      </c>
      <c r="AD10" s="125">
        <v>24</v>
      </c>
      <c r="AE10" s="125">
        <f t="shared" si="4"/>
        <v>0</v>
      </c>
      <c r="AF10" s="126">
        <v>34.6</v>
      </c>
      <c r="AG10" s="126">
        <v>306.60000000000002</v>
      </c>
      <c r="AH10" s="45" t="str">
        <f t="shared" si="2"/>
        <v>NO</v>
      </c>
    </row>
    <row r="11" spans="2:34" x14ac:dyDescent="0.25">
      <c r="N11" s="41">
        <f t="shared" si="5"/>
        <v>44658</v>
      </c>
      <c r="O11" s="140">
        <v>0.77839999999999998</v>
      </c>
      <c r="P11" s="140">
        <v>6.4000000000000003E-3</v>
      </c>
      <c r="Q11" s="140">
        <v>0.1205</v>
      </c>
      <c r="R11" s="140">
        <v>9.4700000000000006E-2</v>
      </c>
      <c r="S11" s="144">
        <v>0</v>
      </c>
      <c r="T11" s="125">
        <v>24</v>
      </c>
      <c r="U11" s="125">
        <v>0</v>
      </c>
      <c r="V11" s="126">
        <v>1.4</v>
      </c>
      <c r="W11" s="126">
        <v>12.6</v>
      </c>
      <c r="X11" s="148" t="str">
        <f t="shared" si="0"/>
        <v>NO</v>
      </c>
      <c r="Y11" s="125">
        <v>24</v>
      </c>
      <c r="Z11" s="125">
        <f t="shared" si="3"/>
        <v>0</v>
      </c>
      <c r="AA11" s="126">
        <v>42.6</v>
      </c>
      <c r="AB11" s="126">
        <v>199.6</v>
      </c>
      <c r="AC11" s="148" t="str">
        <f t="shared" si="1"/>
        <v>NO</v>
      </c>
      <c r="AD11" s="125">
        <v>24</v>
      </c>
      <c r="AE11" s="125">
        <f t="shared" si="4"/>
        <v>0</v>
      </c>
      <c r="AF11" s="126">
        <v>34.299999999999997</v>
      </c>
      <c r="AG11" s="126">
        <v>303.5</v>
      </c>
      <c r="AH11" s="45" t="str">
        <f t="shared" si="2"/>
        <v>NO</v>
      </c>
    </row>
    <row r="12" spans="2:34" x14ac:dyDescent="0.25">
      <c r="N12" s="41">
        <f t="shared" si="5"/>
        <v>44659</v>
      </c>
      <c r="O12" s="140">
        <v>0.58309999999999995</v>
      </c>
      <c r="P12" s="140">
        <v>0.1477</v>
      </c>
      <c r="Q12" s="140">
        <v>0.2079</v>
      </c>
      <c r="R12" s="140">
        <v>6.13E-2</v>
      </c>
      <c r="S12" s="144">
        <v>0</v>
      </c>
      <c r="T12" s="125">
        <v>24</v>
      </c>
      <c r="U12" s="125">
        <v>0</v>
      </c>
      <c r="V12" s="126">
        <v>1.6</v>
      </c>
      <c r="W12" s="126">
        <v>14.1</v>
      </c>
      <c r="X12" s="148" t="str">
        <f t="shared" si="0"/>
        <v>NO</v>
      </c>
      <c r="Y12" s="125">
        <v>24</v>
      </c>
      <c r="Z12" s="125">
        <f t="shared" si="3"/>
        <v>0</v>
      </c>
      <c r="AA12" s="126">
        <v>53.6</v>
      </c>
      <c r="AB12" s="126">
        <v>214</v>
      </c>
      <c r="AC12" s="148" t="str">
        <f t="shared" si="1"/>
        <v>NO</v>
      </c>
      <c r="AD12" s="125">
        <v>24</v>
      </c>
      <c r="AE12" s="125">
        <f t="shared" si="4"/>
        <v>0</v>
      </c>
      <c r="AF12" s="126">
        <v>36.700000000000003</v>
      </c>
      <c r="AG12" s="126">
        <v>281.2</v>
      </c>
      <c r="AH12" s="45" t="str">
        <f t="shared" si="2"/>
        <v>NO</v>
      </c>
    </row>
    <row r="13" spans="2:34" x14ac:dyDescent="0.25">
      <c r="N13" s="41">
        <f t="shared" si="5"/>
        <v>44660</v>
      </c>
      <c r="O13" s="140">
        <v>0.79139999999999999</v>
      </c>
      <c r="P13" s="140">
        <v>9.5600000000000004E-2</v>
      </c>
      <c r="Q13" s="140">
        <v>5.5800000000000002E-2</v>
      </c>
      <c r="R13" s="140">
        <v>5.7200000000000001E-2</v>
      </c>
      <c r="S13" s="144">
        <v>0</v>
      </c>
      <c r="T13" s="125">
        <v>24</v>
      </c>
      <c r="U13" s="125">
        <v>0</v>
      </c>
      <c r="V13" s="126">
        <v>1.4</v>
      </c>
      <c r="W13" s="126">
        <v>14</v>
      </c>
      <c r="X13" s="148" t="str">
        <f t="shared" si="0"/>
        <v>NO</v>
      </c>
      <c r="Y13" s="125">
        <v>24</v>
      </c>
      <c r="Z13" s="125">
        <f t="shared" si="3"/>
        <v>0</v>
      </c>
      <c r="AA13" s="126">
        <v>66.599999999999994</v>
      </c>
      <c r="AB13" s="126">
        <v>230.8</v>
      </c>
      <c r="AC13" s="148" t="str">
        <f t="shared" si="1"/>
        <v>NO</v>
      </c>
      <c r="AD13" s="125">
        <v>24</v>
      </c>
      <c r="AE13" s="125">
        <f t="shared" si="4"/>
        <v>0</v>
      </c>
      <c r="AF13" s="126">
        <v>33.5</v>
      </c>
      <c r="AG13" s="126">
        <v>317.60000000000002</v>
      </c>
      <c r="AH13" s="45" t="str">
        <f t="shared" si="2"/>
        <v>NO</v>
      </c>
    </row>
    <row r="14" spans="2:34" x14ac:dyDescent="0.25">
      <c r="N14" s="41">
        <f t="shared" si="5"/>
        <v>44661</v>
      </c>
      <c r="O14" s="140">
        <v>0.81689999999999996</v>
      </c>
      <c r="P14" s="140">
        <v>8.3199999999999996E-2</v>
      </c>
      <c r="Q14" s="140">
        <v>4.3499999999999997E-2</v>
      </c>
      <c r="R14" s="140">
        <v>5.6300000000000003E-2</v>
      </c>
      <c r="S14" s="144">
        <v>0</v>
      </c>
      <c r="T14" s="125">
        <v>24</v>
      </c>
      <c r="U14" s="125">
        <v>0</v>
      </c>
      <c r="V14" s="126">
        <v>1.4</v>
      </c>
      <c r="W14" s="126">
        <v>13.8</v>
      </c>
      <c r="X14" s="148" t="str">
        <f t="shared" si="0"/>
        <v>NO</v>
      </c>
      <c r="Y14" s="125">
        <v>24</v>
      </c>
      <c r="Z14" s="125">
        <f t="shared" si="3"/>
        <v>0</v>
      </c>
      <c r="AA14" s="126">
        <v>69.400000000000006</v>
      </c>
      <c r="AB14" s="126">
        <v>230.4</v>
      </c>
      <c r="AC14" s="148" t="str">
        <f t="shared" si="1"/>
        <v>NO</v>
      </c>
      <c r="AD14" s="125">
        <v>24</v>
      </c>
      <c r="AE14" s="125">
        <f t="shared" si="4"/>
        <v>0</v>
      </c>
      <c r="AF14" s="126">
        <v>36.5</v>
      </c>
      <c r="AG14" s="126">
        <v>320.5</v>
      </c>
      <c r="AH14" s="45" t="str">
        <f t="shared" si="2"/>
        <v>NO</v>
      </c>
    </row>
    <row r="15" spans="2:34" x14ac:dyDescent="0.25">
      <c r="N15" s="41">
        <f t="shared" si="5"/>
        <v>44662</v>
      </c>
      <c r="O15" s="140">
        <v>0.77890000000000004</v>
      </c>
      <c r="P15" s="140">
        <v>6.2E-2</v>
      </c>
      <c r="Q15" s="140">
        <v>2.64E-2</v>
      </c>
      <c r="R15" s="140">
        <v>0.13270000000000001</v>
      </c>
      <c r="S15" s="144">
        <v>0</v>
      </c>
      <c r="T15" s="125">
        <v>24</v>
      </c>
      <c r="U15" s="125">
        <v>0</v>
      </c>
      <c r="V15" s="126">
        <v>1.3</v>
      </c>
      <c r="W15" s="126">
        <v>15.1</v>
      </c>
      <c r="X15" s="148" t="str">
        <f t="shared" si="0"/>
        <v>NO</v>
      </c>
      <c r="Y15" s="125">
        <v>24</v>
      </c>
      <c r="Z15" s="125">
        <f t="shared" si="3"/>
        <v>0</v>
      </c>
      <c r="AA15" s="126">
        <v>66.3</v>
      </c>
      <c r="AB15" s="126">
        <v>228.9</v>
      </c>
      <c r="AC15" s="148" t="str">
        <f t="shared" si="1"/>
        <v>NO</v>
      </c>
      <c r="AD15" s="125">
        <v>24</v>
      </c>
      <c r="AE15" s="125">
        <f t="shared" si="4"/>
        <v>0</v>
      </c>
      <c r="AF15" s="128">
        <v>33.799999999999997</v>
      </c>
      <c r="AG15" s="126">
        <v>324.2</v>
      </c>
      <c r="AH15" s="45" t="str">
        <f t="shared" si="2"/>
        <v>NO</v>
      </c>
    </row>
    <row r="16" spans="2:34" x14ac:dyDescent="0.25">
      <c r="N16" s="41">
        <f t="shared" si="5"/>
        <v>44663</v>
      </c>
      <c r="O16" s="140">
        <v>0.79530000000000001</v>
      </c>
      <c r="P16" s="140">
        <v>8.4500000000000006E-2</v>
      </c>
      <c r="Q16" s="140">
        <v>2.8899999999999999E-2</v>
      </c>
      <c r="R16" s="140">
        <v>9.1300000000000006E-2</v>
      </c>
      <c r="S16" s="144">
        <v>0</v>
      </c>
      <c r="T16" s="125">
        <v>24</v>
      </c>
      <c r="U16" s="125">
        <v>3</v>
      </c>
      <c r="V16" s="126">
        <v>1.2</v>
      </c>
      <c r="W16" s="126">
        <v>14.7</v>
      </c>
      <c r="X16" s="148" t="str">
        <f t="shared" si="0"/>
        <v>NO</v>
      </c>
      <c r="Y16" s="125">
        <v>24</v>
      </c>
      <c r="Z16" s="125">
        <f t="shared" si="3"/>
        <v>3</v>
      </c>
      <c r="AA16" s="126">
        <v>85.2</v>
      </c>
      <c r="AB16" s="126">
        <v>233.2</v>
      </c>
      <c r="AC16" s="148" t="str">
        <f t="shared" si="1"/>
        <v>NO</v>
      </c>
      <c r="AD16" s="125">
        <v>24</v>
      </c>
      <c r="AE16" s="125">
        <f t="shared" si="4"/>
        <v>3</v>
      </c>
      <c r="AF16" s="126">
        <v>33.799999999999997</v>
      </c>
      <c r="AG16" s="126">
        <v>323.60000000000002</v>
      </c>
      <c r="AH16" s="45" t="str">
        <f t="shared" si="2"/>
        <v>NO</v>
      </c>
    </row>
    <row r="17" spans="14:34" s="2" customFormat="1" x14ac:dyDescent="0.25">
      <c r="N17" s="41">
        <f t="shared" si="5"/>
        <v>44664</v>
      </c>
      <c r="O17" s="142">
        <v>0.53310000000000002</v>
      </c>
      <c r="P17" s="142">
        <v>7.5200000000000003E-2</v>
      </c>
      <c r="Q17" s="140">
        <v>0.18129999999999999</v>
      </c>
      <c r="R17" s="142">
        <v>7.51E-2</v>
      </c>
      <c r="S17" s="145">
        <v>0.13519999999999999</v>
      </c>
      <c r="T17" s="125">
        <v>24</v>
      </c>
      <c r="U17" s="127">
        <v>2</v>
      </c>
      <c r="V17" s="128">
        <v>1.5</v>
      </c>
      <c r="W17" s="128">
        <v>15.3</v>
      </c>
      <c r="X17" s="148" t="str">
        <f t="shared" si="0"/>
        <v>NO</v>
      </c>
      <c r="Y17" s="125">
        <v>24</v>
      </c>
      <c r="Z17" s="125">
        <f t="shared" si="3"/>
        <v>2</v>
      </c>
      <c r="AA17" s="128">
        <v>68.5</v>
      </c>
      <c r="AB17" s="128">
        <v>210</v>
      </c>
      <c r="AC17" s="148" t="str">
        <f t="shared" si="1"/>
        <v>NO</v>
      </c>
      <c r="AD17" s="125">
        <v>24</v>
      </c>
      <c r="AE17" s="125">
        <f t="shared" si="4"/>
        <v>2</v>
      </c>
      <c r="AF17" s="128">
        <v>40.700000000000003</v>
      </c>
      <c r="AG17" s="128">
        <v>272.60000000000002</v>
      </c>
      <c r="AH17" s="45" t="str">
        <f t="shared" si="2"/>
        <v>NO</v>
      </c>
    </row>
    <row r="18" spans="14:34" x14ac:dyDescent="0.25">
      <c r="N18" s="41">
        <f t="shared" si="5"/>
        <v>44665</v>
      </c>
      <c r="O18" s="140">
        <v>0.63100000000000001</v>
      </c>
      <c r="P18" s="140">
        <v>0.1492</v>
      </c>
      <c r="Q18" s="140">
        <v>0.1724</v>
      </c>
      <c r="R18" s="140">
        <v>4.7399999999999998E-2</v>
      </c>
      <c r="S18" s="144">
        <v>0</v>
      </c>
      <c r="T18" s="125">
        <v>24</v>
      </c>
      <c r="U18" s="125">
        <v>0</v>
      </c>
      <c r="V18" s="126">
        <v>1.3</v>
      </c>
      <c r="W18" s="126">
        <v>14.1</v>
      </c>
      <c r="X18" s="148" t="str">
        <f t="shared" si="0"/>
        <v>NO</v>
      </c>
      <c r="Y18" s="125">
        <v>24</v>
      </c>
      <c r="Z18" s="125">
        <f t="shared" si="3"/>
        <v>0</v>
      </c>
      <c r="AA18" s="126">
        <v>77.400000000000006</v>
      </c>
      <c r="AB18" s="126">
        <v>221</v>
      </c>
      <c r="AC18" s="148" t="str">
        <f t="shared" si="1"/>
        <v>NO</v>
      </c>
      <c r="AD18" s="125">
        <v>24</v>
      </c>
      <c r="AE18" s="125">
        <f t="shared" si="4"/>
        <v>0</v>
      </c>
      <c r="AF18" s="126">
        <v>50.5</v>
      </c>
      <c r="AG18" s="126">
        <v>289.89999999999998</v>
      </c>
      <c r="AH18" s="45" t="str">
        <f t="shared" si="2"/>
        <v>NO</v>
      </c>
    </row>
    <row r="19" spans="14:34" x14ac:dyDescent="0.25">
      <c r="N19" s="41">
        <f t="shared" si="5"/>
        <v>44666</v>
      </c>
      <c r="O19" s="140">
        <v>0.75260000000000005</v>
      </c>
      <c r="P19" s="140">
        <v>0.1236</v>
      </c>
      <c r="Q19" s="140">
        <v>5.6500000000000002E-2</v>
      </c>
      <c r="R19" s="140">
        <v>6.7299999999999999E-2</v>
      </c>
      <c r="S19" s="144">
        <v>0</v>
      </c>
      <c r="T19" s="125">
        <v>24</v>
      </c>
      <c r="U19" s="125">
        <v>0</v>
      </c>
      <c r="V19" s="126">
        <v>1.2</v>
      </c>
      <c r="W19" s="126">
        <v>14.9</v>
      </c>
      <c r="X19" s="148" t="str">
        <f t="shared" si="0"/>
        <v>NO</v>
      </c>
      <c r="Y19" s="125">
        <v>24</v>
      </c>
      <c r="Z19" s="125">
        <f t="shared" si="3"/>
        <v>0</v>
      </c>
      <c r="AA19" s="126">
        <v>72.5</v>
      </c>
      <c r="AB19" s="126">
        <v>237.4</v>
      </c>
      <c r="AC19" s="148" t="str">
        <f t="shared" si="1"/>
        <v>NO</v>
      </c>
      <c r="AD19" s="125">
        <v>24</v>
      </c>
      <c r="AE19" s="125">
        <f t="shared" si="4"/>
        <v>0</v>
      </c>
      <c r="AF19" s="126">
        <v>37.799999999999997</v>
      </c>
      <c r="AG19" s="126">
        <v>317.7</v>
      </c>
      <c r="AH19" s="45" t="str">
        <f t="shared" si="2"/>
        <v>NO</v>
      </c>
    </row>
    <row r="20" spans="14:34" x14ac:dyDescent="0.25">
      <c r="N20" s="41">
        <f t="shared" si="5"/>
        <v>44667</v>
      </c>
      <c r="O20" s="140">
        <v>0.71779999999999999</v>
      </c>
      <c r="P20" s="140">
        <v>0.1321</v>
      </c>
      <c r="Q20" s="140">
        <v>8.8700000000000001E-2</v>
      </c>
      <c r="R20" s="140">
        <v>6.1400000000000003E-2</v>
      </c>
      <c r="S20" s="144">
        <v>0</v>
      </c>
      <c r="T20" s="125">
        <v>24</v>
      </c>
      <c r="U20" s="125">
        <v>0</v>
      </c>
      <c r="V20" s="126">
        <v>1.2</v>
      </c>
      <c r="W20" s="126">
        <v>14.6</v>
      </c>
      <c r="X20" s="148" t="str">
        <f t="shared" si="0"/>
        <v>NO</v>
      </c>
      <c r="Y20" s="125">
        <v>24</v>
      </c>
      <c r="Z20" s="125">
        <f t="shared" si="3"/>
        <v>0</v>
      </c>
      <c r="AA20" s="126">
        <v>67.099999999999994</v>
      </c>
      <c r="AB20" s="126">
        <v>233.2</v>
      </c>
      <c r="AC20" s="148" t="str">
        <f t="shared" si="1"/>
        <v>NO</v>
      </c>
      <c r="AD20" s="125">
        <v>24</v>
      </c>
      <c r="AE20" s="125">
        <f t="shared" si="4"/>
        <v>0</v>
      </c>
      <c r="AF20" s="126">
        <v>51.7</v>
      </c>
      <c r="AG20" s="126">
        <v>309.3</v>
      </c>
      <c r="AH20" s="45" t="str">
        <f t="shared" si="2"/>
        <v>NO</v>
      </c>
    </row>
    <row r="21" spans="14:34" x14ac:dyDescent="0.25">
      <c r="N21" s="41">
        <f t="shared" si="5"/>
        <v>44668</v>
      </c>
      <c r="O21" s="140">
        <v>0.77280000000000004</v>
      </c>
      <c r="P21" s="140">
        <v>0.1046</v>
      </c>
      <c r="Q21" s="140">
        <v>5.9799999999999999E-2</v>
      </c>
      <c r="R21" s="140">
        <v>6.2799999999999995E-2</v>
      </c>
      <c r="S21" s="144">
        <v>0</v>
      </c>
      <c r="T21" s="125">
        <v>24</v>
      </c>
      <c r="U21" s="125">
        <v>0</v>
      </c>
      <c r="V21" s="126">
        <v>1.2</v>
      </c>
      <c r="W21" s="126">
        <v>14.4</v>
      </c>
      <c r="X21" s="148" t="str">
        <f t="shared" si="0"/>
        <v>NO</v>
      </c>
      <c r="Y21" s="125">
        <v>24</v>
      </c>
      <c r="Z21" s="125">
        <f t="shared" si="3"/>
        <v>0</v>
      </c>
      <c r="AA21" s="126">
        <v>68.3</v>
      </c>
      <c r="AB21" s="126">
        <v>232.4</v>
      </c>
      <c r="AC21" s="148" t="str">
        <f t="shared" si="1"/>
        <v>NO</v>
      </c>
      <c r="AD21" s="125">
        <v>24</v>
      </c>
      <c r="AE21" s="125">
        <f t="shared" si="4"/>
        <v>0</v>
      </c>
      <c r="AF21" s="126">
        <v>34.1</v>
      </c>
      <c r="AG21" s="126">
        <v>317</v>
      </c>
      <c r="AH21" s="45" t="str">
        <f t="shared" si="2"/>
        <v>NO</v>
      </c>
    </row>
    <row r="22" spans="14:34" x14ac:dyDescent="0.25">
      <c r="N22" s="41">
        <f t="shared" si="5"/>
        <v>44669</v>
      </c>
      <c r="O22" s="140">
        <v>0.75649999999999995</v>
      </c>
      <c r="P22" s="140">
        <v>0.1027</v>
      </c>
      <c r="Q22" s="140">
        <v>6.0900000000000003E-2</v>
      </c>
      <c r="R22" s="140">
        <v>7.9899999999999999E-2</v>
      </c>
      <c r="S22" s="144">
        <v>0</v>
      </c>
      <c r="T22" s="125">
        <v>24</v>
      </c>
      <c r="U22" s="125">
        <v>0</v>
      </c>
      <c r="V22" s="126">
        <v>1.3</v>
      </c>
      <c r="W22" s="126">
        <v>14.7</v>
      </c>
      <c r="X22" s="148" t="str">
        <f t="shared" si="0"/>
        <v>NO</v>
      </c>
      <c r="Y22" s="125">
        <v>24</v>
      </c>
      <c r="Z22" s="125">
        <f t="shared" si="3"/>
        <v>0</v>
      </c>
      <c r="AA22" s="126">
        <v>54.7</v>
      </c>
      <c r="AB22" s="126">
        <v>231.7</v>
      </c>
      <c r="AC22" s="148" t="str">
        <f t="shared" si="1"/>
        <v>NO</v>
      </c>
      <c r="AD22" s="125">
        <v>24</v>
      </c>
      <c r="AE22" s="125">
        <f t="shared" si="4"/>
        <v>0</v>
      </c>
      <c r="AF22" s="126">
        <v>41.7</v>
      </c>
      <c r="AG22" s="126">
        <v>316.7</v>
      </c>
      <c r="AH22" s="45" t="str">
        <f t="shared" si="2"/>
        <v>NO</v>
      </c>
    </row>
    <row r="23" spans="14:34" x14ac:dyDescent="0.25">
      <c r="N23" s="41">
        <f t="shared" si="5"/>
        <v>44670</v>
      </c>
      <c r="O23" s="140">
        <v>0.72440000000000004</v>
      </c>
      <c r="P23" s="140">
        <v>0.10639999999999999</v>
      </c>
      <c r="Q23" s="140">
        <v>5.4699999999999999E-2</v>
      </c>
      <c r="R23" s="140">
        <v>0.1145</v>
      </c>
      <c r="S23" s="144">
        <v>0</v>
      </c>
      <c r="T23" s="125">
        <v>24</v>
      </c>
      <c r="U23" s="125">
        <v>0</v>
      </c>
      <c r="V23" s="126">
        <v>1.4</v>
      </c>
      <c r="W23" s="126">
        <v>15.6</v>
      </c>
      <c r="X23" s="148" t="str">
        <f t="shared" si="0"/>
        <v>NO</v>
      </c>
      <c r="Y23" s="125">
        <v>24</v>
      </c>
      <c r="Z23" s="125">
        <f t="shared" si="3"/>
        <v>0</v>
      </c>
      <c r="AA23" s="126">
        <v>75.2</v>
      </c>
      <c r="AB23" s="126">
        <v>233.5</v>
      </c>
      <c r="AC23" s="148" t="str">
        <f t="shared" si="1"/>
        <v>NO</v>
      </c>
      <c r="AD23" s="125">
        <v>24</v>
      </c>
      <c r="AE23" s="125">
        <f t="shared" si="4"/>
        <v>0</v>
      </c>
      <c r="AF23" s="126">
        <v>38.6</v>
      </c>
      <c r="AG23" s="126">
        <v>318</v>
      </c>
      <c r="AH23" s="45" t="str">
        <f t="shared" si="2"/>
        <v>NO</v>
      </c>
    </row>
    <row r="24" spans="14:34" x14ac:dyDescent="0.25">
      <c r="N24" s="41">
        <f t="shared" si="5"/>
        <v>44671</v>
      </c>
      <c r="O24" s="140">
        <v>0.73860000000000003</v>
      </c>
      <c r="P24" s="140">
        <v>0.1084</v>
      </c>
      <c r="Q24" s="140">
        <v>4.4600000000000001E-2</v>
      </c>
      <c r="R24" s="140">
        <v>0.1084</v>
      </c>
      <c r="S24" s="144">
        <v>0</v>
      </c>
      <c r="T24" s="125">
        <v>24</v>
      </c>
      <c r="U24" s="125">
        <v>0</v>
      </c>
      <c r="V24" s="126">
        <v>1.3</v>
      </c>
      <c r="W24" s="126">
        <v>15.5</v>
      </c>
      <c r="X24" s="148" t="str">
        <f t="shared" si="0"/>
        <v>NO</v>
      </c>
      <c r="Y24" s="125">
        <v>24</v>
      </c>
      <c r="Z24" s="125">
        <f t="shared" si="3"/>
        <v>0</v>
      </c>
      <c r="AA24" s="126">
        <v>76.099999999999994</v>
      </c>
      <c r="AB24" s="126">
        <v>235.7</v>
      </c>
      <c r="AC24" s="148" t="str">
        <f t="shared" si="1"/>
        <v>NO</v>
      </c>
      <c r="AD24" s="125">
        <v>24</v>
      </c>
      <c r="AE24" s="125">
        <f t="shared" si="4"/>
        <v>0</v>
      </c>
      <c r="AF24" s="126">
        <v>36.5</v>
      </c>
      <c r="AG24" s="126">
        <v>320.10000000000002</v>
      </c>
      <c r="AH24" s="45" t="str">
        <f t="shared" si="2"/>
        <v>NO</v>
      </c>
    </row>
    <row r="25" spans="14:34" x14ac:dyDescent="0.25">
      <c r="N25" s="41">
        <f t="shared" si="5"/>
        <v>44672</v>
      </c>
      <c r="O25" s="140">
        <v>0.66169999999999995</v>
      </c>
      <c r="P25" s="140">
        <v>0.12180000000000001</v>
      </c>
      <c r="Q25" s="140">
        <v>7.46E-2</v>
      </c>
      <c r="R25" s="140">
        <v>0.14180000000000001</v>
      </c>
      <c r="S25" s="144">
        <v>0</v>
      </c>
      <c r="T25" s="125">
        <v>24</v>
      </c>
      <c r="U25" s="125">
        <v>0</v>
      </c>
      <c r="V25" s="126">
        <v>1.2</v>
      </c>
      <c r="W25" s="126">
        <v>16.3</v>
      </c>
      <c r="X25" s="148" t="str">
        <f t="shared" si="0"/>
        <v>NO</v>
      </c>
      <c r="Y25" s="125">
        <v>24</v>
      </c>
      <c r="Z25" s="125">
        <f t="shared" si="3"/>
        <v>0</v>
      </c>
      <c r="AA25" s="128">
        <v>68.099999999999994</v>
      </c>
      <c r="AB25" s="128">
        <v>233.6</v>
      </c>
      <c r="AC25" s="148" t="str">
        <f t="shared" si="1"/>
        <v>NO</v>
      </c>
      <c r="AD25" s="125">
        <v>24</v>
      </c>
      <c r="AE25" s="125">
        <f t="shared" si="4"/>
        <v>0</v>
      </c>
      <c r="AF25" s="128">
        <v>63.4</v>
      </c>
      <c r="AG25" s="128">
        <v>312.5</v>
      </c>
      <c r="AH25" s="45" t="str">
        <f t="shared" si="2"/>
        <v>NO</v>
      </c>
    </row>
    <row r="26" spans="14:34" x14ac:dyDescent="0.25">
      <c r="N26" s="41">
        <f t="shared" si="5"/>
        <v>44673</v>
      </c>
      <c r="O26" s="140">
        <v>0.84230000000000005</v>
      </c>
      <c r="P26" s="140">
        <v>8.7499999999999994E-2</v>
      </c>
      <c r="Q26" s="140">
        <v>3.1199999999999999E-2</v>
      </c>
      <c r="R26" s="140">
        <v>3.9E-2</v>
      </c>
      <c r="S26" s="144">
        <v>0</v>
      </c>
      <c r="T26" s="125">
        <v>24</v>
      </c>
      <c r="U26" s="125">
        <v>0</v>
      </c>
      <c r="V26" s="126">
        <v>1.2</v>
      </c>
      <c r="W26" s="126">
        <v>13.6</v>
      </c>
      <c r="X26" s="148" t="str">
        <f t="shared" si="0"/>
        <v>NO</v>
      </c>
      <c r="Y26" s="125">
        <v>24</v>
      </c>
      <c r="Z26" s="125">
        <f t="shared" si="3"/>
        <v>0</v>
      </c>
      <c r="AA26" s="128">
        <v>74</v>
      </c>
      <c r="AB26" s="128">
        <v>233.5</v>
      </c>
      <c r="AC26" s="148" t="str">
        <f t="shared" si="1"/>
        <v>NO</v>
      </c>
      <c r="AD26" s="125">
        <v>24</v>
      </c>
      <c r="AE26" s="125">
        <f t="shared" si="4"/>
        <v>0</v>
      </c>
      <c r="AF26" s="128">
        <v>38.700000000000003</v>
      </c>
      <c r="AG26" s="128">
        <v>323.10000000000002</v>
      </c>
      <c r="AH26" s="45" t="str">
        <f t="shared" si="2"/>
        <v>NO</v>
      </c>
    </row>
    <row r="27" spans="14:34" x14ac:dyDescent="0.25">
      <c r="N27" s="41">
        <f t="shared" si="5"/>
        <v>44674</v>
      </c>
      <c r="O27" s="140">
        <v>0.79530000000000001</v>
      </c>
      <c r="P27" s="140">
        <v>7.6200000000000004E-2</v>
      </c>
      <c r="Q27" s="140">
        <v>4.7399999999999998E-2</v>
      </c>
      <c r="R27" s="140">
        <v>8.1100000000000005E-2</v>
      </c>
      <c r="S27" s="144">
        <v>0</v>
      </c>
      <c r="T27" s="125">
        <v>24</v>
      </c>
      <c r="U27" s="125">
        <v>3</v>
      </c>
      <c r="V27" s="126">
        <v>1.2</v>
      </c>
      <c r="W27" s="126">
        <v>14.1</v>
      </c>
      <c r="X27" s="148" t="str">
        <f t="shared" si="0"/>
        <v>NO</v>
      </c>
      <c r="Y27" s="125">
        <v>24</v>
      </c>
      <c r="Z27" s="125">
        <f t="shared" si="3"/>
        <v>3</v>
      </c>
      <c r="AA27" s="128">
        <v>54.7</v>
      </c>
      <c r="AB27" s="128">
        <v>228</v>
      </c>
      <c r="AC27" s="148" t="str">
        <f t="shared" si="1"/>
        <v>NO</v>
      </c>
      <c r="AD27" s="125">
        <v>24</v>
      </c>
      <c r="AE27" s="125">
        <f t="shared" si="4"/>
        <v>3</v>
      </c>
      <c r="AF27" s="128">
        <v>57.1</v>
      </c>
      <c r="AG27" s="128">
        <v>319.10000000000002</v>
      </c>
      <c r="AH27" s="45" t="str">
        <f t="shared" si="2"/>
        <v>NO</v>
      </c>
    </row>
    <row r="28" spans="14:34" x14ac:dyDescent="0.25">
      <c r="N28" s="41">
        <f t="shared" si="5"/>
        <v>44675</v>
      </c>
      <c r="O28" s="140">
        <v>0.80379999999999996</v>
      </c>
      <c r="P28" s="140">
        <v>9.7799999999999998E-2</v>
      </c>
      <c r="Q28" s="140">
        <v>2.4199999999999999E-2</v>
      </c>
      <c r="R28" s="140">
        <v>7.4200000000000002E-2</v>
      </c>
      <c r="S28" s="144">
        <v>0</v>
      </c>
      <c r="T28" s="125">
        <v>24</v>
      </c>
      <c r="U28" s="125">
        <v>21</v>
      </c>
      <c r="V28" s="126">
        <v>1.2</v>
      </c>
      <c r="W28" s="126">
        <v>14.7</v>
      </c>
      <c r="X28" s="148" t="str">
        <f t="shared" si="0"/>
        <v>NO</v>
      </c>
      <c r="Y28" s="125">
        <v>24</v>
      </c>
      <c r="Z28" s="125">
        <f t="shared" si="3"/>
        <v>21</v>
      </c>
      <c r="AA28" s="128">
        <v>69.099999999999994</v>
      </c>
      <c r="AB28" s="128">
        <v>237.1</v>
      </c>
      <c r="AC28" s="148" t="str">
        <f t="shared" si="1"/>
        <v>NO</v>
      </c>
      <c r="AD28" s="125">
        <v>24</v>
      </c>
      <c r="AE28" s="125">
        <f t="shared" si="4"/>
        <v>21</v>
      </c>
      <c r="AF28" s="128">
        <v>34.4</v>
      </c>
      <c r="AG28" s="128">
        <v>324.7</v>
      </c>
      <c r="AH28" s="45" t="str">
        <f t="shared" si="2"/>
        <v>NO</v>
      </c>
    </row>
    <row r="29" spans="14:34" x14ac:dyDescent="0.25">
      <c r="N29" s="41">
        <f t="shared" si="5"/>
        <v>44676</v>
      </c>
      <c r="O29" s="140">
        <v>0.77780000000000005</v>
      </c>
      <c r="P29" s="140">
        <v>7.3499999999999996E-2</v>
      </c>
      <c r="Q29" s="140">
        <v>3.4299999999999997E-2</v>
      </c>
      <c r="R29" s="140">
        <v>0.1144</v>
      </c>
      <c r="S29" s="144">
        <v>0</v>
      </c>
      <c r="T29" s="125">
        <v>24</v>
      </c>
      <c r="U29" s="125">
        <v>1</v>
      </c>
      <c r="V29" s="126">
        <v>1.2</v>
      </c>
      <c r="W29" s="126">
        <v>15</v>
      </c>
      <c r="X29" s="148" t="str">
        <f t="shared" si="0"/>
        <v>NO</v>
      </c>
      <c r="Y29" s="125">
        <v>24</v>
      </c>
      <c r="Z29" s="125">
        <f t="shared" si="3"/>
        <v>1</v>
      </c>
      <c r="AA29" s="128">
        <v>56.7</v>
      </c>
      <c r="AB29" s="128">
        <v>230</v>
      </c>
      <c r="AC29" s="148" t="str">
        <f t="shared" si="1"/>
        <v>NO</v>
      </c>
      <c r="AD29" s="125">
        <v>24</v>
      </c>
      <c r="AE29" s="125">
        <f t="shared" si="4"/>
        <v>1</v>
      </c>
      <c r="AF29" s="128">
        <v>47.8</v>
      </c>
      <c r="AG29" s="128">
        <v>322.5</v>
      </c>
      <c r="AH29" s="45" t="str">
        <f t="shared" si="2"/>
        <v>NO</v>
      </c>
    </row>
    <row r="30" spans="14:34" x14ac:dyDescent="0.25">
      <c r="N30" s="41">
        <f t="shared" si="5"/>
        <v>44677</v>
      </c>
      <c r="O30" s="140">
        <v>0.74039999999999995</v>
      </c>
      <c r="P30" s="140">
        <v>9.1800000000000007E-2</v>
      </c>
      <c r="Q30" s="140">
        <v>4.65E-2</v>
      </c>
      <c r="R30" s="140">
        <v>0.12130000000000001</v>
      </c>
      <c r="S30" s="144">
        <v>0</v>
      </c>
      <c r="T30" s="125">
        <v>24</v>
      </c>
      <c r="U30" s="125">
        <v>0</v>
      </c>
      <c r="V30" s="126">
        <v>1.3</v>
      </c>
      <c r="W30" s="126">
        <v>15.4</v>
      </c>
      <c r="X30" s="148" t="str">
        <f t="shared" si="0"/>
        <v>NO</v>
      </c>
      <c r="Y30" s="125">
        <v>24</v>
      </c>
      <c r="Z30" s="125">
        <f t="shared" si="3"/>
        <v>0</v>
      </c>
      <c r="AA30" s="128">
        <v>57.9</v>
      </c>
      <c r="AB30" s="128">
        <v>232.3</v>
      </c>
      <c r="AC30" s="148" t="str">
        <f t="shared" si="1"/>
        <v>NO</v>
      </c>
      <c r="AD30" s="125">
        <v>24</v>
      </c>
      <c r="AE30" s="125">
        <f t="shared" si="4"/>
        <v>0</v>
      </c>
      <c r="AF30" s="128">
        <v>45</v>
      </c>
      <c r="AG30" s="128">
        <v>319.39999999999998</v>
      </c>
      <c r="AH30" s="45" t="str">
        <f t="shared" si="2"/>
        <v>NO</v>
      </c>
    </row>
    <row r="31" spans="14:34" x14ac:dyDescent="0.25">
      <c r="N31" s="41">
        <f t="shared" si="5"/>
        <v>44678</v>
      </c>
      <c r="O31" s="140">
        <v>0.2356</v>
      </c>
      <c r="P31" s="140">
        <v>0.2581</v>
      </c>
      <c r="Q31" s="140">
        <v>0.34989999999999999</v>
      </c>
      <c r="R31" s="140">
        <v>6.7699999999999996E-2</v>
      </c>
      <c r="S31" s="144">
        <v>8.8700000000000001E-2</v>
      </c>
      <c r="T31" s="125">
        <v>24</v>
      </c>
      <c r="U31" s="125">
        <v>0</v>
      </c>
      <c r="V31" s="126">
        <v>1.6</v>
      </c>
      <c r="W31" s="126">
        <v>17</v>
      </c>
      <c r="X31" s="148" t="str">
        <f t="shared" si="0"/>
        <v>NO</v>
      </c>
      <c r="Y31" s="125">
        <v>24</v>
      </c>
      <c r="Z31" s="125">
        <f t="shared" si="3"/>
        <v>0</v>
      </c>
      <c r="AA31" s="128">
        <v>63.5</v>
      </c>
      <c r="AB31" s="128">
        <v>217.1</v>
      </c>
      <c r="AC31" s="148" t="str">
        <f t="shared" si="1"/>
        <v>NO</v>
      </c>
      <c r="AD31" s="125">
        <v>24</v>
      </c>
      <c r="AE31" s="125">
        <f t="shared" si="4"/>
        <v>0</v>
      </c>
      <c r="AF31" s="128">
        <v>39.4</v>
      </c>
      <c r="AG31" s="128">
        <v>236.9</v>
      </c>
      <c r="AH31" s="45" t="str">
        <f t="shared" si="2"/>
        <v>NO</v>
      </c>
    </row>
    <row r="32" spans="14:34" x14ac:dyDescent="0.25">
      <c r="N32" s="41">
        <f t="shared" si="5"/>
        <v>44679</v>
      </c>
      <c r="O32" s="140">
        <v>0.80840000000000001</v>
      </c>
      <c r="P32" s="140">
        <v>9.0800000000000006E-2</v>
      </c>
      <c r="Q32" s="140">
        <v>2.4500000000000001E-2</v>
      </c>
      <c r="R32" s="140">
        <v>7.5999999999999998E-2</v>
      </c>
      <c r="S32" s="144">
        <v>2.0000000000000001E-4</v>
      </c>
      <c r="T32" s="125">
        <v>24</v>
      </c>
      <c r="U32" s="125">
        <v>0</v>
      </c>
      <c r="V32" s="126">
        <v>1.4</v>
      </c>
      <c r="W32" s="126">
        <v>14.5</v>
      </c>
      <c r="X32" s="148" t="str">
        <f t="shared" si="0"/>
        <v>NO</v>
      </c>
      <c r="Y32" s="125">
        <v>24</v>
      </c>
      <c r="Z32" s="125">
        <f t="shared" si="3"/>
        <v>0</v>
      </c>
      <c r="AA32" s="128">
        <v>62.2</v>
      </c>
      <c r="AB32" s="128">
        <v>235.5</v>
      </c>
      <c r="AC32" s="148" t="str">
        <f t="shared" si="1"/>
        <v>NO</v>
      </c>
      <c r="AD32" s="125">
        <v>24</v>
      </c>
      <c r="AE32" s="125">
        <f t="shared" si="4"/>
        <v>0</v>
      </c>
      <c r="AF32" s="128">
        <v>33.4</v>
      </c>
      <c r="AG32" s="128">
        <v>324.60000000000002</v>
      </c>
      <c r="AH32" s="45" t="str">
        <f t="shared" si="2"/>
        <v>NO</v>
      </c>
    </row>
    <row r="33" spans="14:34" x14ac:dyDescent="0.25">
      <c r="N33" s="41">
        <f t="shared" si="5"/>
        <v>44680</v>
      </c>
      <c r="O33" s="140">
        <v>0.72</v>
      </c>
      <c r="P33" s="140">
        <v>7.8E-2</v>
      </c>
      <c r="Q33" s="140">
        <v>0.04</v>
      </c>
      <c r="R33" s="140">
        <v>0.1618</v>
      </c>
      <c r="S33" s="144">
        <v>2.0000000000000001E-4</v>
      </c>
      <c r="T33" s="125">
        <v>24</v>
      </c>
      <c r="U33" s="125">
        <v>0</v>
      </c>
      <c r="V33" s="126">
        <v>1.3</v>
      </c>
      <c r="W33" s="126">
        <v>16.100000000000001</v>
      </c>
      <c r="X33" s="148" t="str">
        <f t="shared" si="0"/>
        <v>NO</v>
      </c>
      <c r="Y33" s="125">
        <v>24</v>
      </c>
      <c r="Z33" s="125">
        <f t="shared" si="3"/>
        <v>0</v>
      </c>
      <c r="AA33" s="126">
        <v>58.2</v>
      </c>
      <c r="AB33" s="126">
        <v>230.2</v>
      </c>
      <c r="AC33" s="148" t="str">
        <f t="shared" si="1"/>
        <v>NO</v>
      </c>
      <c r="AD33" s="125">
        <v>24</v>
      </c>
      <c r="AE33" s="125">
        <f t="shared" si="4"/>
        <v>0</v>
      </c>
      <c r="AF33" s="126">
        <v>39</v>
      </c>
      <c r="AG33" s="126">
        <v>321.3</v>
      </c>
      <c r="AH33" s="45" t="str">
        <f t="shared" si="2"/>
        <v>NO</v>
      </c>
    </row>
    <row r="34" spans="14:34" x14ac:dyDescent="0.25">
      <c r="N34" s="41">
        <f t="shared" si="5"/>
        <v>44681</v>
      </c>
      <c r="O34" s="140">
        <v>0.73150000000000004</v>
      </c>
      <c r="P34" s="140">
        <v>0.1086</v>
      </c>
      <c r="Q34" s="140">
        <v>2.58E-2</v>
      </c>
      <c r="R34" s="140">
        <v>0.13389999999999999</v>
      </c>
      <c r="S34" s="144">
        <v>2.0000000000000001E-4</v>
      </c>
      <c r="T34" s="125">
        <v>24</v>
      </c>
      <c r="U34" s="125">
        <v>2</v>
      </c>
      <c r="V34" s="126">
        <v>1.4</v>
      </c>
      <c r="W34" s="126">
        <v>16.2</v>
      </c>
      <c r="X34" s="148" t="str">
        <f t="shared" si="0"/>
        <v>NO</v>
      </c>
      <c r="Y34" s="125">
        <v>24</v>
      </c>
      <c r="Z34" s="125">
        <f t="shared" si="3"/>
        <v>2</v>
      </c>
      <c r="AA34" s="126">
        <v>73</v>
      </c>
      <c r="AB34" s="126">
        <v>239.3</v>
      </c>
      <c r="AC34" s="148" t="str">
        <f t="shared" si="1"/>
        <v>NO</v>
      </c>
      <c r="AD34" s="125">
        <v>24</v>
      </c>
      <c r="AE34" s="125">
        <f t="shared" si="4"/>
        <v>2</v>
      </c>
      <c r="AF34" s="126">
        <v>42.6</v>
      </c>
      <c r="AG34" s="126">
        <v>324.3</v>
      </c>
      <c r="AH34" s="45" t="str">
        <f t="shared" si="2"/>
        <v>NO</v>
      </c>
    </row>
    <row r="35" spans="14:34" x14ac:dyDescent="0.25">
      <c r="N35" s="41">
        <f t="shared" si="5"/>
        <v>44682</v>
      </c>
      <c r="O35" s="140">
        <v>0.74890000000000001</v>
      </c>
      <c r="P35" s="140">
        <v>9.3799999999999994E-2</v>
      </c>
      <c r="Q35" s="140">
        <v>1.15E-2</v>
      </c>
      <c r="R35" s="140">
        <v>0.1459</v>
      </c>
      <c r="S35" s="144">
        <v>0</v>
      </c>
      <c r="T35" s="125">
        <v>24</v>
      </c>
      <c r="U35" s="125">
        <v>0</v>
      </c>
      <c r="V35" s="126">
        <v>1.5</v>
      </c>
      <c r="W35" s="126">
        <v>16.2</v>
      </c>
      <c r="X35" s="148" t="str">
        <f>IF(V35&gt;W35,"YES","NO")</f>
        <v>NO</v>
      </c>
      <c r="Y35" s="125">
        <v>24</v>
      </c>
      <c r="Z35" s="125">
        <f t="shared" si="3"/>
        <v>0</v>
      </c>
      <c r="AA35" s="126">
        <v>71.8</v>
      </c>
      <c r="AB35" s="126">
        <v>238.5</v>
      </c>
      <c r="AC35" s="148" t="str">
        <f t="shared" si="1"/>
        <v>NO</v>
      </c>
      <c r="AD35" s="125">
        <v>24</v>
      </c>
      <c r="AE35" s="125">
        <f t="shared" si="4"/>
        <v>0</v>
      </c>
      <c r="AF35" s="126">
        <v>35.700000000000003</v>
      </c>
      <c r="AG35" s="126">
        <v>327.5</v>
      </c>
      <c r="AH35" s="45" t="str">
        <f t="shared" si="2"/>
        <v>NO</v>
      </c>
    </row>
    <row r="36" spans="14:34" x14ac:dyDescent="0.25">
      <c r="N36" s="41">
        <f t="shared" si="5"/>
        <v>44683</v>
      </c>
      <c r="O36" s="140">
        <v>0.6966</v>
      </c>
      <c r="P36" s="140">
        <v>0.13139999999999999</v>
      </c>
      <c r="Q36" s="140">
        <v>6.8599999999999994E-2</v>
      </c>
      <c r="R36" s="140">
        <v>0.10340000000000001</v>
      </c>
      <c r="S36" s="144">
        <v>0</v>
      </c>
      <c r="T36" s="15">
        <v>24</v>
      </c>
      <c r="U36" s="125">
        <v>0</v>
      </c>
      <c r="V36" s="126">
        <v>1.4</v>
      </c>
      <c r="W36" s="126">
        <v>15.6</v>
      </c>
      <c r="X36" s="148" t="str">
        <f t="shared" ref="X36:X69" si="6">IF(V36&gt;W36,"YES","NO")</f>
        <v>NO</v>
      </c>
      <c r="Y36" s="125">
        <v>24</v>
      </c>
      <c r="Z36" s="125">
        <f t="shared" si="3"/>
        <v>0</v>
      </c>
      <c r="AA36" s="126">
        <v>67.2</v>
      </c>
      <c r="AB36" s="126">
        <v>235.8</v>
      </c>
      <c r="AC36" s="148" t="str">
        <f t="shared" ref="AC36:AC69" si="7">IF(AA36&gt;AB36,"YES","NO")</f>
        <v>NO</v>
      </c>
      <c r="AD36" s="125">
        <v>24</v>
      </c>
      <c r="AE36" s="125">
        <f t="shared" si="4"/>
        <v>0</v>
      </c>
      <c r="AF36" s="126">
        <v>72.900000000000006</v>
      </c>
      <c r="AG36" s="126">
        <v>313.10000000000002</v>
      </c>
      <c r="AH36" s="45" t="str">
        <f t="shared" ref="AH36:AH69" si="8">IF(AF36&gt;AG36,"YES","NO")</f>
        <v>NO</v>
      </c>
    </row>
    <row r="37" spans="14:34" x14ac:dyDescent="0.25">
      <c r="N37" s="41">
        <f t="shared" si="5"/>
        <v>44684</v>
      </c>
      <c r="O37" s="140">
        <v>0.60760000000000003</v>
      </c>
      <c r="P37" s="140">
        <v>9.8799999999999999E-2</v>
      </c>
      <c r="Q37" s="140">
        <v>0.17510000000000001</v>
      </c>
      <c r="R37" s="140">
        <v>0.11849999999999999</v>
      </c>
      <c r="S37" s="144">
        <v>0</v>
      </c>
      <c r="T37" s="15">
        <v>24</v>
      </c>
      <c r="U37" s="125">
        <v>8</v>
      </c>
      <c r="V37" s="126">
        <v>1.4</v>
      </c>
      <c r="W37" s="126">
        <v>14.9</v>
      </c>
      <c r="X37" s="148" t="str">
        <f t="shared" si="6"/>
        <v>NO</v>
      </c>
      <c r="Y37" s="125">
        <v>24</v>
      </c>
      <c r="Z37" s="125">
        <f t="shared" si="3"/>
        <v>8</v>
      </c>
      <c r="AA37" s="126">
        <v>69.3</v>
      </c>
      <c r="AB37" s="126">
        <v>210.5</v>
      </c>
      <c r="AC37" s="148" t="str">
        <f t="shared" si="7"/>
        <v>NO</v>
      </c>
      <c r="AD37" s="125">
        <v>24</v>
      </c>
      <c r="AE37" s="125">
        <f t="shared" si="4"/>
        <v>8</v>
      </c>
      <c r="AF37" s="126">
        <v>34.299999999999997</v>
      </c>
      <c r="AG37" s="126">
        <v>291.89999999999998</v>
      </c>
      <c r="AH37" s="45" t="str">
        <f t="shared" si="8"/>
        <v>NO</v>
      </c>
    </row>
    <row r="38" spans="14:34" x14ac:dyDescent="0.25">
      <c r="N38" s="41">
        <f t="shared" si="5"/>
        <v>44685</v>
      </c>
      <c r="O38" s="140">
        <v>0.52300000000000002</v>
      </c>
      <c r="P38" s="140">
        <v>5.3900000000000003E-2</v>
      </c>
      <c r="Q38" s="140">
        <v>0.33279999999999998</v>
      </c>
      <c r="R38" s="140">
        <v>9.0200000000000002E-2</v>
      </c>
      <c r="S38" s="144">
        <v>0</v>
      </c>
      <c r="T38" s="15">
        <v>24</v>
      </c>
      <c r="U38" s="125">
        <v>10</v>
      </c>
      <c r="V38" s="126">
        <v>1.4</v>
      </c>
      <c r="W38" s="126">
        <v>12.3</v>
      </c>
      <c r="X38" s="148" t="str">
        <f t="shared" si="6"/>
        <v>NO</v>
      </c>
      <c r="Y38" s="125">
        <v>24</v>
      </c>
      <c r="Z38" s="125">
        <f t="shared" si="3"/>
        <v>10</v>
      </c>
      <c r="AA38" s="126">
        <v>37.799999999999997</v>
      </c>
      <c r="AB38" s="126">
        <v>170.4</v>
      </c>
      <c r="AC38" s="148" t="str">
        <f t="shared" si="7"/>
        <v>NO</v>
      </c>
      <c r="AD38" s="125">
        <v>24</v>
      </c>
      <c r="AE38" s="125">
        <f t="shared" si="4"/>
        <v>10</v>
      </c>
      <c r="AF38" s="126">
        <v>42.6</v>
      </c>
      <c r="AG38" s="126">
        <v>256.3</v>
      </c>
      <c r="AH38" s="45" t="str">
        <f t="shared" si="8"/>
        <v>NO</v>
      </c>
    </row>
    <row r="39" spans="14:34" x14ac:dyDescent="0.25">
      <c r="N39" s="41">
        <f t="shared" si="5"/>
        <v>44686</v>
      </c>
      <c r="O39" s="140">
        <v>0.64459999999999995</v>
      </c>
      <c r="P39" s="140">
        <v>6.6E-3</v>
      </c>
      <c r="Q39" s="140">
        <v>0.26079999999999998</v>
      </c>
      <c r="R39" s="140">
        <v>8.7999999999999995E-2</v>
      </c>
      <c r="S39" s="144">
        <v>0</v>
      </c>
      <c r="T39" s="15">
        <v>24</v>
      </c>
      <c r="U39" s="125">
        <v>0</v>
      </c>
      <c r="V39" s="126">
        <v>1.4</v>
      </c>
      <c r="W39" s="126">
        <v>11.8</v>
      </c>
      <c r="X39" s="148" t="str">
        <f t="shared" si="6"/>
        <v>NO</v>
      </c>
      <c r="Y39" s="125">
        <v>24</v>
      </c>
      <c r="Z39" s="125">
        <f t="shared" si="3"/>
        <v>0</v>
      </c>
      <c r="AA39" s="126">
        <v>32.200000000000003</v>
      </c>
      <c r="AB39" s="126">
        <v>175</v>
      </c>
      <c r="AC39" s="148" t="str">
        <f t="shared" si="7"/>
        <v>NO</v>
      </c>
      <c r="AD39" s="125">
        <v>24</v>
      </c>
      <c r="AE39" s="125">
        <f t="shared" si="4"/>
        <v>0</v>
      </c>
      <c r="AF39" s="126">
        <v>34.700000000000003</v>
      </c>
      <c r="AG39" s="126">
        <v>273.60000000000002</v>
      </c>
      <c r="AH39" s="45" t="str">
        <f t="shared" si="8"/>
        <v>NO</v>
      </c>
    </row>
    <row r="40" spans="14:34" x14ac:dyDescent="0.25">
      <c r="N40" s="41">
        <f t="shared" si="5"/>
        <v>44687</v>
      </c>
      <c r="O40" s="140">
        <v>0.72540000000000004</v>
      </c>
      <c r="P40" s="140">
        <v>2.5000000000000001E-2</v>
      </c>
      <c r="Q40" s="140">
        <v>0.18160000000000001</v>
      </c>
      <c r="R40" s="140">
        <v>6.8099999999999994E-2</v>
      </c>
      <c r="S40" s="144">
        <v>0</v>
      </c>
      <c r="T40" s="15">
        <v>24</v>
      </c>
      <c r="U40" s="125">
        <v>4</v>
      </c>
      <c r="V40" s="126">
        <v>1.3</v>
      </c>
      <c r="W40" s="126">
        <v>11.8</v>
      </c>
      <c r="X40" s="148" t="str">
        <f t="shared" si="6"/>
        <v>NO</v>
      </c>
      <c r="Y40" s="125">
        <v>24</v>
      </c>
      <c r="Z40" s="125">
        <f t="shared" si="3"/>
        <v>4</v>
      </c>
      <c r="AA40" s="126">
        <v>63.7</v>
      </c>
      <c r="AB40" s="126">
        <v>190.7</v>
      </c>
      <c r="AC40" s="148" t="str">
        <f t="shared" si="7"/>
        <v>NO</v>
      </c>
      <c r="AD40" s="125">
        <v>24</v>
      </c>
      <c r="AE40" s="125">
        <f t="shared" si="4"/>
        <v>4</v>
      </c>
      <c r="AF40" s="126">
        <v>35.299999999999997</v>
      </c>
      <c r="AG40" s="126">
        <v>288.10000000000002</v>
      </c>
      <c r="AH40" s="45" t="str">
        <f t="shared" si="8"/>
        <v>NO</v>
      </c>
    </row>
    <row r="41" spans="14:34" x14ac:dyDescent="0.25">
      <c r="N41" s="41">
        <f t="shared" si="5"/>
        <v>44688</v>
      </c>
      <c r="O41" s="140">
        <v>0.77410000000000001</v>
      </c>
      <c r="P41" s="140">
        <v>1.4800000000000001E-2</v>
      </c>
      <c r="Q41" s="140">
        <v>9.8400000000000001E-2</v>
      </c>
      <c r="R41" s="140">
        <v>0.11269999999999999</v>
      </c>
      <c r="S41" s="144">
        <v>0</v>
      </c>
      <c r="T41" s="15">
        <v>24</v>
      </c>
      <c r="U41" s="125">
        <v>0</v>
      </c>
      <c r="V41" s="126">
        <v>1.2</v>
      </c>
      <c r="W41" s="126">
        <v>13.3</v>
      </c>
      <c r="X41" s="148" t="str">
        <f t="shared" si="6"/>
        <v>NO</v>
      </c>
      <c r="Y41" s="125">
        <v>24</v>
      </c>
      <c r="Z41" s="125">
        <f t="shared" si="3"/>
        <v>0</v>
      </c>
      <c r="AA41" s="126">
        <v>65.400000000000006</v>
      </c>
      <c r="AB41" s="126">
        <v>205.3</v>
      </c>
      <c r="AC41" s="148" t="str">
        <f t="shared" si="7"/>
        <v>NO</v>
      </c>
      <c r="AD41" s="125">
        <v>24</v>
      </c>
      <c r="AE41" s="125">
        <f t="shared" si="4"/>
        <v>0</v>
      </c>
      <c r="AF41" s="126">
        <v>33.5</v>
      </c>
      <c r="AG41" s="126">
        <v>308.3</v>
      </c>
      <c r="AH41" s="45" t="str">
        <f t="shared" si="8"/>
        <v>NO</v>
      </c>
    </row>
    <row r="42" spans="14:34" x14ac:dyDescent="0.25">
      <c r="N42" s="41">
        <f t="shared" si="5"/>
        <v>44689</v>
      </c>
      <c r="O42" s="140">
        <v>0.79010000000000002</v>
      </c>
      <c r="P42" s="140">
        <v>2.7199999999999998E-2</v>
      </c>
      <c r="Q42" s="140">
        <v>9.9000000000000005E-2</v>
      </c>
      <c r="R42" s="140">
        <v>8.3599999999999994E-2</v>
      </c>
      <c r="S42" s="144">
        <v>0</v>
      </c>
      <c r="T42" s="15">
        <v>24</v>
      </c>
      <c r="U42" s="125">
        <v>0</v>
      </c>
      <c r="V42" s="126">
        <v>1.1000000000000001</v>
      </c>
      <c r="W42" s="126">
        <v>12.9</v>
      </c>
      <c r="X42" s="148" t="str">
        <f t="shared" si="6"/>
        <v>NO</v>
      </c>
      <c r="Y42" s="125">
        <v>24</v>
      </c>
      <c r="Z42" s="125">
        <f t="shared" si="3"/>
        <v>0</v>
      </c>
      <c r="AA42" s="126">
        <v>62</v>
      </c>
      <c r="AB42" s="126">
        <v>207.9</v>
      </c>
      <c r="AC42" s="148" t="str">
        <f t="shared" si="7"/>
        <v>NO</v>
      </c>
      <c r="AD42" s="125">
        <v>24</v>
      </c>
      <c r="AE42" s="125">
        <f t="shared" si="4"/>
        <v>0</v>
      </c>
      <c r="AF42" s="126">
        <v>33.799999999999997</v>
      </c>
      <c r="AG42" s="126">
        <v>308.10000000000002</v>
      </c>
      <c r="AH42" s="45" t="str">
        <f t="shared" si="8"/>
        <v>NO</v>
      </c>
    </row>
    <row r="43" spans="14:34" x14ac:dyDescent="0.25">
      <c r="N43" s="41">
        <f t="shared" si="5"/>
        <v>44690</v>
      </c>
      <c r="O43" s="140">
        <v>0.75370000000000004</v>
      </c>
      <c r="P43" s="140">
        <v>1.4E-2</v>
      </c>
      <c r="Q43" s="140">
        <v>0.16819999999999999</v>
      </c>
      <c r="R43" s="140">
        <v>6.4199999999999993E-2</v>
      </c>
      <c r="S43" s="144">
        <v>0</v>
      </c>
      <c r="T43" s="15">
        <v>24</v>
      </c>
      <c r="U43" s="125">
        <v>0</v>
      </c>
      <c r="V43" s="126">
        <v>1.1000000000000001</v>
      </c>
      <c r="W43" s="126">
        <v>11.7</v>
      </c>
      <c r="X43" s="148" t="str">
        <f t="shared" si="6"/>
        <v>NO</v>
      </c>
      <c r="Y43" s="125">
        <v>24</v>
      </c>
      <c r="Z43" s="125">
        <f t="shared" si="3"/>
        <v>0</v>
      </c>
      <c r="AA43" s="126">
        <v>42.4</v>
      </c>
      <c r="AB43" s="126">
        <v>191.8</v>
      </c>
      <c r="AC43" s="148" t="str">
        <f t="shared" si="7"/>
        <v>NO</v>
      </c>
      <c r="AD43" s="125">
        <v>24</v>
      </c>
      <c r="AE43" s="125">
        <f t="shared" si="4"/>
        <v>0</v>
      </c>
      <c r="AF43" s="126">
        <v>46</v>
      </c>
      <c r="AG43" s="126">
        <v>292.2</v>
      </c>
      <c r="AH43" s="45" t="str">
        <f t="shared" si="8"/>
        <v>NO</v>
      </c>
    </row>
    <row r="44" spans="14:34" x14ac:dyDescent="0.25">
      <c r="N44" s="41">
        <f t="shared" si="5"/>
        <v>44691</v>
      </c>
      <c r="O44" s="140">
        <v>0.5373</v>
      </c>
      <c r="P44" s="140">
        <v>5.3E-3</v>
      </c>
      <c r="Q44" s="140">
        <v>0.34489999999999998</v>
      </c>
      <c r="R44" s="140">
        <v>0.1125</v>
      </c>
      <c r="S44" s="144">
        <v>0</v>
      </c>
      <c r="T44" s="15">
        <v>24</v>
      </c>
      <c r="U44" s="125">
        <v>6</v>
      </c>
      <c r="V44" s="126">
        <v>1.2</v>
      </c>
      <c r="W44" s="126">
        <v>11.5</v>
      </c>
      <c r="X44" s="148" t="str">
        <f t="shared" si="6"/>
        <v>NO</v>
      </c>
      <c r="Y44" s="125">
        <v>24</v>
      </c>
      <c r="Z44" s="125">
        <f t="shared" si="3"/>
        <v>6</v>
      </c>
      <c r="AA44" s="126">
        <v>34.6</v>
      </c>
      <c r="AB44" s="126">
        <v>157.6</v>
      </c>
      <c r="AC44" s="148" t="str">
        <f t="shared" si="7"/>
        <v>NO</v>
      </c>
      <c r="AD44" s="125">
        <v>24</v>
      </c>
      <c r="AE44" s="125">
        <f t="shared" si="4"/>
        <v>6</v>
      </c>
      <c r="AF44" s="126">
        <v>38.200000000000003</v>
      </c>
      <c r="AG44" s="126">
        <v>252.9</v>
      </c>
      <c r="AH44" s="45" t="str">
        <f t="shared" si="8"/>
        <v>NO</v>
      </c>
    </row>
    <row r="45" spans="14:34" x14ac:dyDescent="0.25">
      <c r="N45" s="41">
        <f t="shared" si="5"/>
        <v>44692</v>
      </c>
      <c r="O45" s="140">
        <v>0.61939999999999995</v>
      </c>
      <c r="P45" s="140">
        <v>2.6800000000000001E-2</v>
      </c>
      <c r="Q45" s="140">
        <v>0.28039999999999998</v>
      </c>
      <c r="R45" s="140">
        <v>7.3400000000000007E-2</v>
      </c>
      <c r="S45" s="144">
        <v>0</v>
      </c>
      <c r="T45" s="15">
        <v>24</v>
      </c>
      <c r="U45" s="125">
        <v>2</v>
      </c>
      <c r="V45" s="126">
        <v>1.4</v>
      </c>
      <c r="W45" s="126">
        <v>11.5</v>
      </c>
      <c r="X45" s="148" t="str">
        <f t="shared" si="6"/>
        <v>NO</v>
      </c>
      <c r="Y45" s="125">
        <v>24</v>
      </c>
      <c r="Z45" s="125">
        <f t="shared" si="3"/>
        <v>2</v>
      </c>
      <c r="AA45" s="126">
        <v>43.3</v>
      </c>
      <c r="AB45" s="126">
        <v>173.3</v>
      </c>
      <c r="AC45" s="148" t="str">
        <f t="shared" si="7"/>
        <v>NO</v>
      </c>
      <c r="AD45" s="125">
        <v>24</v>
      </c>
      <c r="AE45" s="125">
        <f t="shared" si="4"/>
        <v>2</v>
      </c>
      <c r="AF45" s="126">
        <v>40.4</v>
      </c>
      <c r="AG45" s="126">
        <v>266.7</v>
      </c>
      <c r="AH45" s="45" t="str">
        <f t="shared" si="8"/>
        <v>NO</v>
      </c>
    </row>
    <row r="46" spans="14:34" x14ac:dyDescent="0.25">
      <c r="N46" s="41">
        <f t="shared" si="5"/>
        <v>44693</v>
      </c>
      <c r="O46" s="140">
        <v>0.81940000000000002</v>
      </c>
      <c r="P46" s="140">
        <v>0.11360000000000001</v>
      </c>
      <c r="Q46" s="140">
        <v>3.1600000000000003E-2</v>
      </c>
      <c r="R46" s="140">
        <v>3.5400000000000001E-2</v>
      </c>
      <c r="S46" s="144">
        <v>0</v>
      </c>
      <c r="T46" s="15">
        <v>24</v>
      </c>
      <c r="U46" s="125">
        <v>0</v>
      </c>
      <c r="V46" s="126">
        <v>1.5</v>
      </c>
      <c r="W46" s="126">
        <v>14.1</v>
      </c>
      <c r="X46" s="148" t="str">
        <f t="shared" si="6"/>
        <v>NO</v>
      </c>
      <c r="Y46" s="125">
        <v>24</v>
      </c>
      <c r="Z46" s="125">
        <f t="shared" si="3"/>
        <v>0</v>
      </c>
      <c r="AA46" s="126">
        <v>62</v>
      </c>
      <c r="AB46" s="126">
        <v>239.5</v>
      </c>
      <c r="AC46" s="148" t="str">
        <f t="shared" si="7"/>
        <v>NO</v>
      </c>
      <c r="AD46" s="125">
        <v>24</v>
      </c>
      <c r="AE46" s="125">
        <f t="shared" si="4"/>
        <v>0</v>
      </c>
      <c r="AF46" s="128">
        <v>36.799999999999997</v>
      </c>
      <c r="AG46" s="126">
        <v>323.2</v>
      </c>
      <c r="AH46" s="45" t="str">
        <f t="shared" si="8"/>
        <v>NO</v>
      </c>
    </row>
    <row r="47" spans="14:34" x14ac:dyDescent="0.25">
      <c r="N47" s="41">
        <f t="shared" si="5"/>
        <v>44694</v>
      </c>
      <c r="O47" s="140">
        <v>0.77449999999999997</v>
      </c>
      <c r="P47" s="140">
        <v>0.11169999999999999</v>
      </c>
      <c r="Q47" s="140">
        <v>3.3599999999999998E-2</v>
      </c>
      <c r="R47" s="140">
        <v>8.0199999999999994E-2</v>
      </c>
      <c r="S47" s="144">
        <v>0</v>
      </c>
      <c r="T47" s="15">
        <v>24</v>
      </c>
      <c r="U47" s="125">
        <v>0</v>
      </c>
      <c r="V47" s="126">
        <v>1.2</v>
      </c>
      <c r="W47" s="126">
        <v>15.1</v>
      </c>
      <c r="X47" s="148" t="str">
        <f t="shared" si="6"/>
        <v>NO</v>
      </c>
      <c r="Y47" s="125">
        <v>24</v>
      </c>
      <c r="Z47" s="125">
        <f t="shared" si="3"/>
        <v>0</v>
      </c>
      <c r="AA47" s="126">
        <v>58.9</v>
      </c>
      <c r="AB47" s="126">
        <v>238.4</v>
      </c>
      <c r="AC47" s="148" t="str">
        <f t="shared" si="7"/>
        <v>NO</v>
      </c>
      <c r="AD47" s="125">
        <v>24</v>
      </c>
      <c r="AE47" s="125">
        <f t="shared" si="4"/>
        <v>0</v>
      </c>
      <c r="AF47" s="126">
        <v>33.700000000000003</v>
      </c>
      <c r="AG47" s="126">
        <v>322.8</v>
      </c>
      <c r="AH47" s="45" t="str">
        <f t="shared" si="8"/>
        <v>NO</v>
      </c>
    </row>
    <row r="48" spans="14:34" x14ac:dyDescent="0.25">
      <c r="N48" s="41">
        <f t="shared" si="5"/>
        <v>44695</v>
      </c>
      <c r="O48" s="142">
        <v>0.76559999999999995</v>
      </c>
      <c r="P48" s="142">
        <v>0.1176</v>
      </c>
      <c r="Q48" s="140">
        <v>0.11550000000000001</v>
      </c>
      <c r="R48" s="142">
        <v>1.1999999999999999E-3</v>
      </c>
      <c r="S48" s="145">
        <v>0</v>
      </c>
      <c r="T48" s="15">
        <v>24</v>
      </c>
      <c r="U48" s="127">
        <v>0</v>
      </c>
      <c r="V48" s="128">
        <v>1.1000000000000001</v>
      </c>
      <c r="W48" s="128">
        <v>13</v>
      </c>
      <c r="X48" s="148" t="str">
        <f t="shared" si="6"/>
        <v>NO</v>
      </c>
      <c r="Y48" s="125">
        <v>24</v>
      </c>
      <c r="Z48" s="125">
        <f t="shared" si="3"/>
        <v>0</v>
      </c>
      <c r="AA48" s="128">
        <v>66.3</v>
      </c>
      <c r="AB48" s="128">
        <v>225.1</v>
      </c>
      <c r="AC48" s="148" t="str">
        <f t="shared" si="7"/>
        <v>NO</v>
      </c>
      <c r="AD48" s="125">
        <v>24</v>
      </c>
      <c r="AE48" s="125">
        <f t="shared" si="4"/>
        <v>0</v>
      </c>
      <c r="AF48" s="128">
        <v>58.3</v>
      </c>
      <c r="AG48" s="128">
        <v>304.7</v>
      </c>
      <c r="AH48" s="45" t="str">
        <f t="shared" si="8"/>
        <v>NO</v>
      </c>
    </row>
    <row r="49" spans="14:34" x14ac:dyDescent="0.25">
      <c r="N49" s="41">
        <f t="shared" si="5"/>
        <v>44696</v>
      </c>
      <c r="O49" s="140">
        <v>0.68510000000000004</v>
      </c>
      <c r="P49" s="140">
        <v>8.1500000000000003E-2</v>
      </c>
      <c r="Q49" s="140">
        <v>0.21870000000000001</v>
      </c>
      <c r="R49" s="140">
        <v>1.4800000000000001E-2</v>
      </c>
      <c r="S49" s="144">
        <v>0</v>
      </c>
      <c r="T49" s="15">
        <v>24</v>
      </c>
      <c r="U49" s="125">
        <v>0</v>
      </c>
      <c r="V49" s="126">
        <v>1.1000000000000001</v>
      </c>
      <c r="W49" s="126">
        <v>11.9</v>
      </c>
      <c r="X49" s="148" t="str">
        <f t="shared" si="6"/>
        <v>NO</v>
      </c>
      <c r="Y49" s="125">
        <v>24</v>
      </c>
      <c r="Z49" s="125">
        <f t="shared" si="3"/>
        <v>0</v>
      </c>
      <c r="AA49" s="126">
        <v>43.6</v>
      </c>
      <c r="AB49" s="126">
        <v>198.2</v>
      </c>
      <c r="AC49" s="148" t="str">
        <f t="shared" si="7"/>
        <v>NO</v>
      </c>
      <c r="AD49" s="125">
        <v>24</v>
      </c>
      <c r="AE49" s="125">
        <f t="shared" si="4"/>
        <v>0</v>
      </c>
      <c r="AF49" s="126">
        <v>91.8</v>
      </c>
      <c r="AG49" s="126">
        <v>281.89999999999998</v>
      </c>
      <c r="AH49" s="45" t="str">
        <f t="shared" si="8"/>
        <v>NO</v>
      </c>
    </row>
    <row r="50" spans="14:34" x14ac:dyDescent="0.25">
      <c r="N50" s="41">
        <f t="shared" si="5"/>
        <v>44697</v>
      </c>
      <c r="O50" s="140">
        <v>0.70020000000000004</v>
      </c>
      <c r="P50" s="140">
        <v>0.1065</v>
      </c>
      <c r="Q50" s="140">
        <v>4.1200000000000001E-2</v>
      </c>
      <c r="R50" s="140">
        <v>0.15210000000000001</v>
      </c>
      <c r="S50" s="144">
        <v>0</v>
      </c>
      <c r="T50" s="15">
        <v>24</v>
      </c>
      <c r="U50" s="125">
        <v>0</v>
      </c>
      <c r="V50" s="126">
        <v>1.1000000000000001</v>
      </c>
      <c r="W50" s="126">
        <v>16.5</v>
      </c>
      <c r="X50" s="148" t="str">
        <f t="shared" si="6"/>
        <v>NO</v>
      </c>
      <c r="Y50" s="125">
        <v>24</v>
      </c>
      <c r="Z50" s="125">
        <f t="shared" si="3"/>
        <v>0</v>
      </c>
      <c r="AA50" s="126">
        <v>57.8</v>
      </c>
      <c r="AB50" s="126">
        <v>236.1</v>
      </c>
      <c r="AC50" s="148" t="str">
        <f t="shared" si="7"/>
        <v>NO</v>
      </c>
      <c r="AD50" s="125">
        <v>24</v>
      </c>
      <c r="AE50" s="125">
        <f t="shared" si="4"/>
        <v>0</v>
      </c>
      <c r="AF50" s="126">
        <v>57.2</v>
      </c>
      <c r="AG50" s="126">
        <v>321.2</v>
      </c>
      <c r="AH50" s="45" t="str">
        <f t="shared" si="8"/>
        <v>NO</v>
      </c>
    </row>
    <row r="51" spans="14:34" x14ac:dyDescent="0.25">
      <c r="N51" s="41">
        <f t="shared" si="5"/>
        <v>44698</v>
      </c>
      <c r="O51" s="140">
        <v>0.72829999999999995</v>
      </c>
      <c r="P51" s="140">
        <v>0.1651</v>
      </c>
      <c r="Q51" s="140">
        <v>8.2000000000000007E-3</v>
      </c>
      <c r="R51" s="140">
        <v>9.8400000000000001E-2</v>
      </c>
      <c r="S51" s="144">
        <v>0</v>
      </c>
      <c r="T51" s="15">
        <v>24</v>
      </c>
      <c r="U51" s="125">
        <v>0</v>
      </c>
      <c r="V51" s="126">
        <v>1.3</v>
      </c>
      <c r="W51" s="126">
        <v>16.8</v>
      </c>
      <c r="X51" s="148" t="str">
        <f t="shared" si="6"/>
        <v>NO</v>
      </c>
      <c r="Y51" s="125">
        <v>24</v>
      </c>
      <c r="Z51" s="125">
        <f t="shared" si="3"/>
        <v>0</v>
      </c>
      <c r="AA51" s="126">
        <v>66.3</v>
      </c>
      <c r="AB51" s="126">
        <v>254.3</v>
      </c>
      <c r="AC51" s="148" t="str">
        <f t="shared" si="7"/>
        <v>NO</v>
      </c>
      <c r="AD51" s="125">
        <v>24</v>
      </c>
      <c r="AE51" s="125">
        <f t="shared" si="4"/>
        <v>0</v>
      </c>
      <c r="AF51" s="126">
        <v>41.7</v>
      </c>
      <c r="AG51" s="126">
        <v>328.2</v>
      </c>
      <c r="AH51" s="45" t="str">
        <f t="shared" si="8"/>
        <v>NO</v>
      </c>
    </row>
    <row r="52" spans="14:34" x14ac:dyDescent="0.25">
      <c r="N52" s="41">
        <f t="shared" si="5"/>
        <v>44699</v>
      </c>
      <c r="O52" s="140">
        <v>0.75880000000000003</v>
      </c>
      <c r="P52" s="140">
        <v>0.1106</v>
      </c>
      <c r="Q52" s="140">
        <v>7.1000000000000004E-3</v>
      </c>
      <c r="R52" s="140">
        <v>0.1236</v>
      </c>
      <c r="S52" s="144">
        <v>0</v>
      </c>
      <c r="T52" s="15">
        <v>24</v>
      </c>
      <c r="U52" s="125">
        <v>0</v>
      </c>
      <c r="V52" s="126">
        <v>1.1000000000000001</v>
      </c>
      <c r="W52" s="126">
        <v>16.100000000000001</v>
      </c>
      <c r="X52" s="148" t="str">
        <f t="shared" si="6"/>
        <v>NO</v>
      </c>
      <c r="Y52" s="125">
        <v>24</v>
      </c>
      <c r="Z52" s="125">
        <f t="shared" si="3"/>
        <v>0</v>
      </c>
      <c r="AA52" s="126">
        <v>67.8</v>
      </c>
      <c r="AB52" s="126">
        <v>242.9</v>
      </c>
      <c r="AC52" s="148" t="str">
        <f t="shared" si="7"/>
        <v>NO</v>
      </c>
      <c r="AD52" s="125">
        <v>24</v>
      </c>
      <c r="AE52" s="125">
        <f t="shared" si="4"/>
        <v>0</v>
      </c>
      <c r="AF52" s="126">
        <v>35.4</v>
      </c>
      <c r="AG52" s="126">
        <v>328.4</v>
      </c>
      <c r="AH52" s="45" t="str">
        <f t="shared" si="8"/>
        <v>NO</v>
      </c>
    </row>
    <row r="53" spans="14:34" x14ac:dyDescent="0.25">
      <c r="N53" s="41">
        <f t="shared" si="5"/>
        <v>44700</v>
      </c>
      <c r="O53" s="140">
        <v>0.73970000000000002</v>
      </c>
      <c r="P53" s="140">
        <v>9.5799999999999996E-2</v>
      </c>
      <c r="Q53" s="140">
        <v>3.8100000000000002E-2</v>
      </c>
      <c r="R53" s="140">
        <v>0.1265</v>
      </c>
      <c r="S53" s="144">
        <v>0</v>
      </c>
      <c r="T53" s="15">
        <v>24</v>
      </c>
      <c r="U53" s="125">
        <v>0</v>
      </c>
      <c r="V53" s="126">
        <v>1.2</v>
      </c>
      <c r="W53" s="126">
        <v>15.8</v>
      </c>
      <c r="X53" s="148" t="str">
        <f t="shared" si="6"/>
        <v>NO</v>
      </c>
      <c r="Y53" s="125">
        <v>24</v>
      </c>
      <c r="Z53" s="125">
        <f t="shared" si="3"/>
        <v>0</v>
      </c>
      <c r="AA53" s="126">
        <v>67.5</v>
      </c>
      <c r="AB53" s="126">
        <v>235.3</v>
      </c>
      <c r="AC53" s="148" t="str">
        <f t="shared" si="7"/>
        <v>NO</v>
      </c>
      <c r="AD53" s="125">
        <v>24</v>
      </c>
      <c r="AE53" s="125">
        <f t="shared" si="4"/>
        <v>0</v>
      </c>
      <c r="AF53" s="126">
        <v>41.7</v>
      </c>
      <c r="AG53" s="126">
        <v>322.60000000000002</v>
      </c>
      <c r="AH53" s="45" t="str">
        <f t="shared" si="8"/>
        <v>NO</v>
      </c>
    </row>
    <row r="54" spans="14:34" x14ac:dyDescent="0.25">
      <c r="N54" s="41">
        <f t="shared" si="5"/>
        <v>44701</v>
      </c>
      <c r="O54" s="140">
        <v>0.5645</v>
      </c>
      <c r="P54" s="140">
        <v>0.13100000000000001</v>
      </c>
      <c r="Q54" s="140">
        <v>8.9800000000000005E-2</v>
      </c>
      <c r="R54" s="140">
        <v>0.1268</v>
      </c>
      <c r="S54" s="144">
        <v>8.7999999999999995E-2</v>
      </c>
      <c r="T54" s="15">
        <v>24</v>
      </c>
      <c r="U54" s="125">
        <v>6</v>
      </c>
      <c r="V54" s="126">
        <v>1.2</v>
      </c>
      <c r="W54" s="126">
        <v>17.3</v>
      </c>
      <c r="X54" s="148" t="str">
        <f t="shared" si="6"/>
        <v>NO</v>
      </c>
      <c r="Y54" s="125">
        <v>24</v>
      </c>
      <c r="Z54" s="125">
        <f t="shared" si="3"/>
        <v>6</v>
      </c>
      <c r="AA54" s="126">
        <v>78.099999999999994</v>
      </c>
      <c r="AB54" s="126">
        <v>237.5</v>
      </c>
      <c r="AC54" s="148" t="str">
        <f t="shared" si="7"/>
        <v>NO</v>
      </c>
      <c r="AD54" s="125">
        <v>24</v>
      </c>
      <c r="AE54" s="125">
        <f t="shared" si="4"/>
        <v>6</v>
      </c>
      <c r="AF54" s="126">
        <v>33.9</v>
      </c>
      <c r="AG54" s="126">
        <v>297.39999999999998</v>
      </c>
      <c r="AH54" s="45" t="str">
        <f t="shared" si="8"/>
        <v>NO</v>
      </c>
    </row>
    <row r="55" spans="14:34" x14ac:dyDescent="0.25">
      <c r="N55" s="41">
        <f t="shared" si="5"/>
        <v>44702</v>
      </c>
      <c r="O55" s="140">
        <v>0.61599999999999999</v>
      </c>
      <c r="P55" s="140">
        <v>0.18360000000000001</v>
      </c>
      <c r="Q55" s="140">
        <v>3.2500000000000001E-2</v>
      </c>
      <c r="R55" s="140">
        <v>0.1457</v>
      </c>
      <c r="S55" s="144">
        <v>2.2200000000000001E-2</v>
      </c>
      <c r="T55" s="15">
        <v>24</v>
      </c>
      <c r="U55" s="125">
        <v>2</v>
      </c>
      <c r="V55" s="126">
        <v>1.5</v>
      </c>
      <c r="W55" s="126">
        <v>18.2</v>
      </c>
      <c r="X55" s="148" t="str">
        <f t="shared" si="6"/>
        <v>NO</v>
      </c>
      <c r="Y55" s="125">
        <v>24</v>
      </c>
      <c r="Z55" s="125">
        <f t="shared" si="3"/>
        <v>2</v>
      </c>
      <c r="AA55" s="126">
        <v>87.9</v>
      </c>
      <c r="AB55" s="126">
        <v>255.8</v>
      </c>
      <c r="AC55" s="148" t="str">
        <f t="shared" si="7"/>
        <v>NO</v>
      </c>
      <c r="AD55" s="125">
        <v>24</v>
      </c>
      <c r="AE55" s="125">
        <f t="shared" si="4"/>
        <v>2</v>
      </c>
      <c r="AF55" s="126">
        <v>35.5</v>
      </c>
      <c r="AG55" s="126">
        <v>318.5</v>
      </c>
      <c r="AH55" s="45" t="str">
        <f t="shared" si="8"/>
        <v>NO</v>
      </c>
    </row>
    <row r="56" spans="14:34" x14ac:dyDescent="0.25">
      <c r="N56" s="41">
        <f t="shared" si="5"/>
        <v>44703</v>
      </c>
      <c r="O56" s="140">
        <v>0.74850000000000005</v>
      </c>
      <c r="P56" s="140">
        <v>0.1681</v>
      </c>
      <c r="Q56" s="140">
        <v>1.37E-2</v>
      </c>
      <c r="R56" s="140">
        <v>6.9699999999999998E-2</v>
      </c>
      <c r="S56" s="144">
        <v>0</v>
      </c>
      <c r="T56" s="15">
        <v>24</v>
      </c>
      <c r="U56" s="125">
        <v>0</v>
      </c>
      <c r="V56" s="126">
        <v>1.2</v>
      </c>
      <c r="W56" s="126">
        <v>16.2</v>
      </c>
      <c r="X56" s="148" t="str">
        <f t="shared" si="6"/>
        <v>NO</v>
      </c>
      <c r="Y56" s="125">
        <v>24</v>
      </c>
      <c r="Z56" s="125">
        <f t="shared" si="3"/>
        <v>0</v>
      </c>
      <c r="AA56" s="128">
        <v>92.3</v>
      </c>
      <c r="AB56" s="128">
        <v>254.5</v>
      </c>
      <c r="AC56" s="148" t="str">
        <f t="shared" si="7"/>
        <v>NO</v>
      </c>
      <c r="AD56" s="125">
        <v>24</v>
      </c>
      <c r="AE56" s="125">
        <f t="shared" si="4"/>
        <v>0</v>
      </c>
      <c r="AF56" s="128">
        <v>35.799999999999997</v>
      </c>
      <c r="AG56" s="128">
        <v>327</v>
      </c>
      <c r="AH56" s="45" t="str">
        <f t="shared" si="8"/>
        <v>NO</v>
      </c>
    </row>
    <row r="57" spans="14:34" x14ac:dyDescent="0.25">
      <c r="N57" s="41">
        <f t="shared" si="5"/>
        <v>44704</v>
      </c>
      <c r="O57" s="140">
        <v>0.68069999999999997</v>
      </c>
      <c r="P57" s="140">
        <v>5.2499999999999998E-2</v>
      </c>
      <c r="Q57" s="140">
        <v>0.12839999999999999</v>
      </c>
      <c r="R57" s="140">
        <v>0.114</v>
      </c>
      <c r="S57" s="144">
        <v>2.4299999999999999E-2</v>
      </c>
      <c r="T57" s="15">
        <v>24</v>
      </c>
      <c r="U57" s="125">
        <v>1</v>
      </c>
      <c r="V57" s="126">
        <v>1.3</v>
      </c>
      <c r="W57" s="126">
        <v>14.2</v>
      </c>
      <c r="X57" s="148" t="str">
        <f t="shared" si="6"/>
        <v>NO</v>
      </c>
      <c r="Y57" s="125">
        <v>24</v>
      </c>
      <c r="Z57" s="125">
        <f t="shared" si="3"/>
        <v>1</v>
      </c>
      <c r="AA57" s="128">
        <v>48.3</v>
      </c>
      <c r="AB57" s="128">
        <v>208.8</v>
      </c>
      <c r="AC57" s="148" t="str">
        <f t="shared" si="7"/>
        <v>NO</v>
      </c>
      <c r="AD57" s="125">
        <v>24</v>
      </c>
      <c r="AE57" s="125">
        <f t="shared" si="4"/>
        <v>1</v>
      </c>
      <c r="AF57" s="128">
        <v>56.5</v>
      </c>
      <c r="AG57" s="128">
        <v>298.10000000000002</v>
      </c>
      <c r="AH57" s="45" t="str">
        <f t="shared" si="8"/>
        <v>NO</v>
      </c>
    </row>
    <row r="58" spans="14:34" x14ac:dyDescent="0.25">
      <c r="N58" s="41">
        <f t="shared" si="5"/>
        <v>44705</v>
      </c>
      <c r="O58" s="140">
        <v>0.68230000000000002</v>
      </c>
      <c r="P58" s="140">
        <v>4.5900000000000003E-2</v>
      </c>
      <c r="Q58" s="140">
        <v>0.15029999999999999</v>
      </c>
      <c r="R58" s="140">
        <v>6.1400000000000003E-2</v>
      </c>
      <c r="S58" s="144">
        <v>0.06</v>
      </c>
      <c r="T58" s="15">
        <v>24</v>
      </c>
      <c r="U58" s="125">
        <v>0</v>
      </c>
      <c r="V58" s="126">
        <v>1.3</v>
      </c>
      <c r="W58" s="126">
        <v>13.4</v>
      </c>
      <c r="X58" s="148" t="str">
        <f t="shared" si="6"/>
        <v>NO</v>
      </c>
      <c r="Y58" s="125">
        <v>24</v>
      </c>
      <c r="Z58" s="125">
        <f t="shared" si="3"/>
        <v>0</v>
      </c>
      <c r="AA58" s="128">
        <v>55.8</v>
      </c>
      <c r="AB58" s="128">
        <v>205.6</v>
      </c>
      <c r="AC58" s="148" t="str">
        <f t="shared" si="7"/>
        <v>NO</v>
      </c>
      <c r="AD58" s="125">
        <v>24</v>
      </c>
      <c r="AE58" s="125">
        <f t="shared" si="4"/>
        <v>0</v>
      </c>
      <c r="AF58" s="128">
        <v>44.4</v>
      </c>
      <c r="AG58" s="128">
        <v>289.7</v>
      </c>
      <c r="AH58" s="45" t="str">
        <f t="shared" si="8"/>
        <v>NO</v>
      </c>
    </row>
    <row r="59" spans="14:34" x14ac:dyDescent="0.25">
      <c r="N59" s="41">
        <f t="shared" si="5"/>
        <v>44706</v>
      </c>
      <c r="O59" s="140">
        <v>0.6069</v>
      </c>
      <c r="P59" s="140">
        <v>0.12790000000000001</v>
      </c>
      <c r="Q59" s="140">
        <v>7.51E-2</v>
      </c>
      <c r="R59" s="140">
        <v>0.128</v>
      </c>
      <c r="S59" s="144">
        <v>6.2E-2</v>
      </c>
      <c r="T59" s="15">
        <v>24</v>
      </c>
      <c r="U59" s="125">
        <v>4</v>
      </c>
      <c r="V59" s="126">
        <v>1.2</v>
      </c>
      <c r="W59" s="126">
        <v>17.2</v>
      </c>
      <c r="X59" s="148" t="str">
        <f t="shared" si="6"/>
        <v>NO</v>
      </c>
      <c r="Y59" s="125">
        <v>24</v>
      </c>
      <c r="Z59" s="125">
        <f t="shared" si="3"/>
        <v>4</v>
      </c>
      <c r="AA59" s="128">
        <v>50.7</v>
      </c>
      <c r="AB59" s="128">
        <v>237.8</v>
      </c>
      <c r="AC59" s="148" t="str">
        <f t="shared" si="7"/>
        <v>NO</v>
      </c>
      <c r="AD59" s="125">
        <v>24</v>
      </c>
      <c r="AE59" s="125">
        <f t="shared" si="4"/>
        <v>4</v>
      </c>
      <c r="AF59" s="128">
        <v>59.8</v>
      </c>
      <c r="AG59" s="128">
        <v>306.60000000000002</v>
      </c>
      <c r="AH59" s="45" t="str">
        <f t="shared" si="8"/>
        <v>NO</v>
      </c>
    </row>
    <row r="60" spans="14:34" x14ac:dyDescent="0.25">
      <c r="N60" s="41">
        <f t="shared" si="5"/>
        <v>44707</v>
      </c>
      <c r="O60" s="140">
        <v>0.73580000000000001</v>
      </c>
      <c r="P60" s="140">
        <v>9.4399999999999998E-2</v>
      </c>
      <c r="Q60" s="140">
        <v>1.2E-2</v>
      </c>
      <c r="R60" s="140">
        <v>0.1042</v>
      </c>
      <c r="S60" s="144">
        <v>5.3699999999999998E-2</v>
      </c>
      <c r="T60" s="15">
        <v>24</v>
      </c>
      <c r="U60" s="125">
        <v>0</v>
      </c>
      <c r="V60" s="126">
        <v>1.2</v>
      </c>
      <c r="W60" s="126">
        <v>16.2</v>
      </c>
      <c r="X60" s="148" t="str">
        <f t="shared" si="6"/>
        <v>NO</v>
      </c>
      <c r="Y60" s="125">
        <v>24</v>
      </c>
      <c r="Z60" s="125">
        <f t="shared" si="3"/>
        <v>0</v>
      </c>
      <c r="AA60" s="128">
        <v>71.7</v>
      </c>
      <c r="AB60" s="128">
        <v>241.5</v>
      </c>
      <c r="AC60" s="148" t="str">
        <f t="shared" si="7"/>
        <v>NO</v>
      </c>
      <c r="AD60" s="125">
        <v>24</v>
      </c>
      <c r="AE60" s="125">
        <f t="shared" si="4"/>
        <v>0</v>
      </c>
      <c r="AF60" s="128">
        <v>48.7</v>
      </c>
      <c r="AG60" s="128">
        <v>321.39999999999998</v>
      </c>
      <c r="AH60" s="45" t="str">
        <f t="shared" si="8"/>
        <v>NO</v>
      </c>
    </row>
    <row r="61" spans="14:34" x14ac:dyDescent="0.25">
      <c r="N61" s="41">
        <f t="shared" si="5"/>
        <v>44708</v>
      </c>
      <c r="O61" s="140">
        <v>0.65880000000000005</v>
      </c>
      <c r="P61" s="140">
        <v>0.1469</v>
      </c>
      <c r="Q61" s="140">
        <v>3.2899999999999999E-2</v>
      </c>
      <c r="R61" s="140">
        <v>0.10929999999999999</v>
      </c>
      <c r="S61" s="144">
        <v>5.2200000000000003E-2</v>
      </c>
      <c r="T61" s="15">
        <v>24</v>
      </c>
      <c r="U61" s="125">
        <v>3</v>
      </c>
      <c r="V61" s="126">
        <v>1.3</v>
      </c>
      <c r="W61" s="126">
        <v>17.3</v>
      </c>
      <c r="X61" s="148" t="str">
        <f t="shared" si="6"/>
        <v>NO</v>
      </c>
      <c r="Y61" s="125">
        <v>24</v>
      </c>
      <c r="Z61" s="125">
        <f t="shared" si="3"/>
        <v>3</v>
      </c>
      <c r="AA61" s="128">
        <v>75.5</v>
      </c>
      <c r="AB61" s="128">
        <v>249.2</v>
      </c>
      <c r="AC61" s="148" t="str">
        <f t="shared" si="7"/>
        <v>NO</v>
      </c>
      <c r="AD61" s="125">
        <v>24</v>
      </c>
      <c r="AE61" s="125">
        <f t="shared" si="4"/>
        <v>3</v>
      </c>
      <c r="AF61" s="128">
        <v>59.6</v>
      </c>
      <c r="AG61" s="128">
        <v>316.89999999999998</v>
      </c>
      <c r="AH61" s="45" t="str">
        <f t="shared" si="8"/>
        <v>NO</v>
      </c>
    </row>
    <row r="62" spans="14:34" x14ac:dyDescent="0.25">
      <c r="N62" s="41">
        <f t="shared" si="5"/>
        <v>44709</v>
      </c>
      <c r="O62" s="140">
        <v>0.68100000000000005</v>
      </c>
      <c r="P62" s="140">
        <v>0.1076</v>
      </c>
      <c r="Q62" s="140">
        <v>9.9000000000000008E-3</v>
      </c>
      <c r="R62" s="140">
        <v>0.15060000000000001</v>
      </c>
      <c r="S62" s="144">
        <v>5.0799999999999998E-2</v>
      </c>
      <c r="T62" s="15">
        <v>24</v>
      </c>
      <c r="U62" s="125">
        <v>0</v>
      </c>
      <c r="V62" s="126">
        <v>1.2</v>
      </c>
      <c r="W62" s="126">
        <v>17.5</v>
      </c>
      <c r="X62" s="148" t="str">
        <f t="shared" si="6"/>
        <v>NO</v>
      </c>
      <c r="Y62" s="125">
        <v>24</v>
      </c>
      <c r="Z62" s="125">
        <f t="shared" si="3"/>
        <v>0</v>
      </c>
      <c r="AA62" s="128">
        <v>71.8</v>
      </c>
      <c r="AB62" s="128">
        <v>244.7</v>
      </c>
      <c r="AC62" s="148" t="str">
        <f t="shared" si="7"/>
        <v>NO</v>
      </c>
      <c r="AD62" s="125">
        <v>24</v>
      </c>
      <c r="AE62" s="125">
        <f t="shared" si="4"/>
        <v>0</v>
      </c>
      <c r="AF62" s="128">
        <v>49</v>
      </c>
      <c r="AG62" s="128">
        <v>322.2</v>
      </c>
      <c r="AH62" s="45" t="str">
        <f t="shared" si="8"/>
        <v>NO</v>
      </c>
    </row>
    <row r="63" spans="14:34" x14ac:dyDescent="0.25">
      <c r="N63" s="41">
        <f t="shared" si="5"/>
        <v>44710</v>
      </c>
      <c r="O63" s="140">
        <v>0.69259999999999999</v>
      </c>
      <c r="P63" s="140">
        <v>9.6600000000000005E-2</v>
      </c>
      <c r="Q63" s="140">
        <v>9.7000000000000003E-3</v>
      </c>
      <c r="R63" s="140">
        <v>0.15040000000000001</v>
      </c>
      <c r="S63" s="144">
        <v>5.0799999999999998E-2</v>
      </c>
      <c r="T63" s="15">
        <v>24</v>
      </c>
      <c r="U63" s="125">
        <v>0</v>
      </c>
      <c r="V63" s="126">
        <v>1.2</v>
      </c>
      <c r="W63" s="126">
        <v>17.2</v>
      </c>
      <c r="X63" s="148" t="str">
        <f t="shared" si="6"/>
        <v>NO</v>
      </c>
      <c r="Y63" s="125">
        <v>24</v>
      </c>
      <c r="Z63" s="125">
        <f t="shared" si="3"/>
        <v>0</v>
      </c>
      <c r="AA63" s="128">
        <v>69.8</v>
      </c>
      <c r="AB63" s="128">
        <v>242.3</v>
      </c>
      <c r="AC63" s="148" t="str">
        <f t="shared" si="7"/>
        <v>NO</v>
      </c>
      <c r="AD63" s="125">
        <v>24</v>
      </c>
      <c r="AE63" s="125">
        <f t="shared" si="4"/>
        <v>0</v>
      </c>
      <c r="AF63" s="128">
        <v>52.8</v>
      </c>
      <c r="AG63" s="128">
        <v>322.3</v>
      </c>
      <c r="AH63" s="45" t="str">
        <f t="shared" si="8"/>
        <v>NO</v>
      </c>
    </row>
    <row r="64" spans="14:34" x14ac:dyDescent="0.25">
      <c r="N64" s="41">
        <f t="shared" si="5"/>
        <v>44711</v>
      </c>
      <c r="O64" s="140">
        <v>0.7036</v>
      </c>
      <c r="P64" s="140">
        <v>8.7499999999999994E-2</v>
      </c>
      <c r="Q64" s="140">
        <v>3.5499999999999997E-2</v>
      </c>
      <c r="R64" s="140">
        <v>0.11840000000000001</v>
      </c>
      <c r="S64" s="144">
        <v>5.5E-2</v>
      </c>
      <c r="T64" s="15">
        <v>24</v>
      </c>
      <c r="U64" s="125">
        <v>1</v>
      </c>
      <c r="V64" s="126">
        <v>1.5</v>
      </c>
      <c r="W64" s="126">
        <v>16.2</v>
      </c>
      <c r="X64" s="148" t="str">
        <f t="shared" si="6"/>
        <v>NO</v>
      </c>
      <c r="Y64" s="125">
        <v>24</v>
      </c>
      <c r="Z64" s="125">
        <f t="shared" si="3"/>
        <v>1</v>
      </c>
      <c r="AA64" s="126">
        <v>64.7</v>
      </c>
      <c r="AB64" s="126">
        <v>236.1</v>
      </c>
      <c r="AC64" s="148" t="str">
        <f t="shared" si="7"/>
        <v>NO</v>
      </c>
      <c r="AD64" s="125">
        <v>24</v>
      </c>
      <c r="AE64" s="125">
        <f t="shared" si="4"/>
        <v>1</v>
      </c>
      <c r="AF64" s="126">
        <v>62.6</v>
      </c>
      <c r="AG64" s="126">
        <v>316.10000000000002</v>
      </c>
      <c r="AH64" s="45" t="str">
        <f t="shared" si="8"/>
        <v>NO</v>
      </c>
    </row>
    <row r="65" spans="14:34" x14ac:dyDescent="0.25">
      <c r="N65" s="41">
        <f t="shared" si="5"/>
        <v>44712</v>
      </c>
      <c r="O65" s="140">
        <v>0.68600000000000005</v>
      </c>
      <c r="P65" s="140">
        <v>0.1293</v>
      </c>
      <c r="Q65" s="140">
        <v>3.8199999999999998E-2</v>
      </c>
      <c r="R65" s="140">
        <v>9.1499999999999998E-2</v>
      </c>
      <c r="S65" s="144">
        <v>5.5E-2</v>
      </c>
      <c r="T65" s="15">
        <v>24</v>
      </c>
      <c r="U65" s="125">
        <v>1</v>
      </c>
      <c r="V65" s="126">
        <v>1.5</v>
      </c>
      <c r="W65" s="126">
        <v>16.5</v>
      </c>
      <c r="X65" s="148" t="str">
        <f t="shared" si="6"/>
        <v>NO</v>
      </c>
      <c r="Y65" s="125">
        <v>24</v>
      </c>
      <c r="Z65" s="125">
        <f t="shared" si="3"/>
        <v>1</v>
      </c>
      <c r="AA65" s="126">
        <v>76.400000000000006</v>
      </c>
      <c r="AB65" s="126">
        <v>244.4</v>
      </c>
      <c r="AC65" s="148" t="str">
        <f t="shared" si="7"/>
        <v>NO</v>
      </c>
      <c r="AD65" s="125">
        <v>24</v>
      </c>
      <c r="AE65" s="125">
        <f t="shared" si="4"/>
        <v>1</v>
      </c>
      <c r="AF65" s="126">
        <v>57.9</v>
      </c>
      <c r="AG65" s="126">
        <v>315.10000000000002</v>
      </c>
      <c r="AH65" s="45" t="str">
        <f t="shared" si="8"/>
        <v>NO</v>
      </c>
    </row>
    <row r="66" spans="14:34" x14ac:dyDescent="0.25">
      <c r="N66" s="41">
        <f t="shared" si="5"/>
        <v>44713</v>
      </c>
      <c r="O66" s="140">
        <v>0.56899999999999995</v>
      </c>
      <c r="P66" s="140">
        <v>0.161</v>
      </c>
      <c r="Q66" s="140">
        <v>0.14430000000000001</v>
      </c>
      <c r="R66" s="140">
        <v>0.12570000000000001</v>
      </c>
      <c r="S66" s="144">
        <v>0</v>
      </c>
      <c r="T66" s="15">
        <v>24</v>
      </c>
      <c r="U66" s="125">
        <v>9</v>
      </c>
      <c r="V66" s="126">
        <v>1.4</v>
      </c>
      <c r="W66" s="126">
        <v>16.399999999999999</v>
      </c>
      <c r="X66" s="148" t="str">
        <f t="shared" si="6"/>
        <v>NO</v>
      </c>
      <c r="Y66" s="125">
        <v>24</v>
      </c>
      <c r="Z66" s="125">
        <f t="shared" si="3"/>
        <v>9</v>
      </c>
      <c r="AA66" s="126">
        <v>74.2</v>
      </c>
      <c r="AB66" s="126">
        <v>229.9</v>
      </c>
      <c r="AC66" s="148" t="str">
        <f t="shared" si="7"/>
        <v>NO</v>
      </c>
      <c r="AD66" s="125">
        <v>24</v>
      </c>
      <c r="AE66" s="125">
        <f t="shared" si="4"/>
        <v>9</v>
      </c>
      <c r="AF66" s="126">
        <v>94.6</v>
      </c>
      <c r="AG66" s="126">
        <v>297.5</v>
      </c>
      <c r="AH66" s="45" t="str">
        <f t="shared" si="8"/>
        <v>NO</v>
      </c>
    </row>
    <row r="67" spans="14:34" x14ac:dyDescent="0.25">
      <c r="N67" s="41">
        <f t="shared" si="5"/>
        <v>44714</v>
      </c>
      <c r="O67" s="140">
        <v>0.68740000000000001</v>
      </c>
      <c r="P67" s="140">
        <v>0.1148</v>
      </c>
      <c r="Q67" s="140">
        <v>4.2299999999999997E-2</v>
      </c>
      <c r="R67" s="140">
        <v>0.15559999999999999</v>
      </c>
      <c r="S67" s="144">
        <v>0</v>
      </c>
      <c r="T67" s="15">
        <v>24</v>
      </c>
      <c r="U67" s="125">
        <v>0</v>
      </c>
      <c r="V67" s="126">
        <v>1.2</v>
      </c>
      <c r="W67" s="126">
        <v>16.7</v>
      </c>
      <c r="X67" s="148" t="str">
        <f t="shared" si="6"/>
        <v>NO</v>
      </c>
      <c r="Y67" s="125">
        <v>24</v>
      </c>
      <c r="Z67" s="125">
        <f t="shared" si="3"/>
        <v>0</v>
      </c>
      <c r="AA67" s="126">
        <v>68.3</v>
      </c>
      <c r="AB67" s="126">
        <v>237.2</v>
      </c>
      <c r="AC67" s="148" t="str">
        <f t="shared" si="7"/>
        <v>NO</v>
      </c>
      <c r="AD67" s="125">
        <v>24</v>
      </c>
      <c r="AE67" s="125">
        <f t="shared" si="4"/>
        <v>0</v>
      </c>
      <c r="AF67" s="126">
        <v>49.9</v>
      </c>
      <c r="AG67" s="126">
        <v>320.39999999999998</v>
      </c>
      <c r="AH67" s="45" t="str">
        <f t="shared" si="8"/>
        <v>NO</v>
      </c>
    </row>
    <row r="68" spans="14:34" x14ac:dyDescent="0.25">
      <c r="N68" s="41">
        <f t="shared" si="5"/>
        <v>44715</v>
      </c>
      <c r="O68" s="140">
        <v>0.71330000000000005</v>
      </c>
      <c r="P68" s="140">
        <v>0.1147</v>
      </c>
      <c r="Q68" s="140">
        <v>7.1999999999999998E-3</v>
      </c>
      <c r="R68" s="140">
        <v>0.1648</v>
      </c>
      <c r="S68" s="144">
        <v>0</v>
      </c>
      <c r="T68" s="15">
        <v>24</v>
      </c>
      <c r="U68" s="125">
        <v>0</v>
      </c>
      <c r="V68" s="126">
        <v>1.2</v>
      </c>
      <c r="W68" s="126">
        <v>17.100000000000001</v>
      </c>
      <c r="X68" s="148" t="str">
        <f t="shared" si="6"/>
        <v>NO</v>
      </c>
      <c r="Y68" s="125">
        <v>24</v>
      </c>
      <c r="Z68" s="125">
        <f t="shared" si="3"/>
        <v>0</v>
      </c>
      <c r="AA68" s="126">
        <v>65.400000000000006</v>
      </c>
      <c r="AB68" s="126">
        <v>243.8</v>
      </c>
      <c r="AC68" s="148" t="str">
        <f t="shared" si="7"/>
        <v>NO</v>
      </c>
      <c r="AD68" s="125">
        <v>24</v>
      </c>
      <c r="AE68" s="125">
        <f t="shared" si="4"/>
        <v>0</v>
      </c>
      <c r="AF68" s="126">
        <v>54.9</v>
      </c>
      <c r="AG68" s="126">
        <v>328.4</v>
      </c>
      <c r="AH68" s="45" t="str">
        <f t="shared" si="8"/>
        <v>NO</v>
      </c>
    </row>
    <row r="69" spans="14:34" x14ac:dyDescent="0.25">
      <c r="N69" s="41">
        <f t="shared" si="5"/>
        <v>44716</v>
      </c>
      <c r="O69" s="140">
        <v>0.72570000000000001</v>
      </c>
      <c r="P69" s="140">
        <v>0.17230000000000001</v>
      </c>
      <c r="Q69" s="140">
        <v>2.2499999999999999E-2</v>
      </c>
      <c r="R69" s="140">
        <v>7.9500000000000001E-2</v>
      </c>
      <c r="S69" s="144">
        <v>0</v>
      </c>
      <c r="T69" s="15">
        <v>24</v>
      </c>
      <c r="U69" s="125">
        <v>0</v>
      </c>
      <c r="V69" s="126">
        <v>1.2</v>
      </c>
      <c r="W69" s="126">
        <v>16.399999999999999</v>
      </c>
      <c r="X69" s="148" t="str">
        <f t="shared" si="6"/>
        <v>NO</v>
      </c>
      <c r="Y69" s="125">
        <v>24</v>
      </c>
      <c r="Z69" s="125">
        <f t="shared" si="3"/>
        <v>0</v>
      </c>
      <c r="AA69" s="126">
        <v>88.5</v>
      </c>
      <c r="AB69" s="126">
        <v>253.8</v>
      </c>
      <c r="AC69" s="148" t="str">
        <f t="shared" si="7"/>
        <v>NO</v>
      </c>
      <c r="AD69" s="125">
        <v>24</v>
      </c>
      <c r="AE69" s="125">
        <f t="shared" si="4"/>
        <v>0</v>
      </c>
      <c r="AF69" s="126">
        <v>67.2</v>
      </c>
      <c r="AG69" s="126">
        <v>325.10000000000002</v>
      </c>
      <c r="AH69" s="45" t="str">
        <f t="shared" si="8"/>
        <v>NO</v>
      </c>
    </row>
    <row r="70" spans="14:34" x14ac:dyDescent="0.25">
      <c r="N70" s="41">
        <f t="shared" si="5"/>
        <v>44717</v>
      </c>
      <c r="O70" s="140">
        <v>0.7087</v>
      </c>
      <c r="P70" s="140">
        <v>0.15570000000000001</v>
      </c>
      <c r="Q70" s="140">
        <v>3.85E-2</v>
      </c>
      <c r="R70" s="140">
        <v>9.7100000000000006E-2</v>
      </c>
      <c r="S70" s="144">
        <v>0</v>
      </c>
      <c r="T70" s="15">
        <v>24</v>
      </c>
      <c r="U70" s="125">
        <v>0</v>
      </c>
      <c r="V70" s="126">
        <v>1.3</v>
      </c>
      <c r="W70" s="126">
        <v>16.3</v>
      </c>
      <c r="X70" s="148" t="str">
        <f t="shared" ref="X70:X97" si="9">IF(V70&gt;W70,"YES","NO")</f>
        <v>NO</v>
      </c>
      <c r="Y70" s="125">
        <v>24</v>
      </c>
      <c r="Z70" s="125">
        <f t="shared" ref="Z70:Z93" si="10">U70</f>
        <v>0</v>
      </c>
      <c r="AA70" s="126">
        <v>90.5</v>
      </c>
      <c r="AB70" s="126">
        <v>248.4</v>
      </c>
      <c r="AC70" s="148" t="str">
        <f t="shared" ref="AC70:AC97" si="11">IF(AA70&gt;AB70,"YES","NO")</f>
        <v>NO</v>
      </c>
      <c r="AD70" s="125">
        <v>24</v>
      </c>
      <c r="AE70" s="125">
        <f t="shared" ref="AE70:AE93" si="12">Z70</f>
        <v>0</v>
      </c>
      <c r="AF70" s="126">
        <v>88.7</v>
      </c>
      <c r="AG70" s="126">
        <v>321.39999999999998</v>
      </c>
      <c r="AH70" s="45" t="str">
        <f t="shared" ref="AH70:AH97" si="13">IF(AF70&gt;AG70,"YES","NO")</f>
        <v>NO</v>
      </c>
    </row>
    <row r="71" spans="14:34" x14ac:dyDescent="0.25">
      <c r="N71" s="41">
        <f t="shared" ref="N71:N95" si="14">N70+1</f>
        <v>44718</v>
      </c>
      <c r="O71" s="140">
        <v>0.78069999999999995</v>
      </c>
      <c r="P71" s="140">
        <v>0.12959999999999999</v>
      </c>
      <c r="Q71" s="140">
        <v>1.5699999999999999E-2</v>
      </c>
      <c r="R71" s="140">
        <v>7.3999999999999996E-2</v>
      </c>
      <c r="S71" s="144">
        <v>0</v>
      </c>
      <c r="T71" s="15">
        <v>24</v>
      </c>
      <c r="U71" s="125">
        <v>0</v>
      </c>
      <c r="V71" s="126">
        <v>1.2</v>
      </c>
      <c r="W71" s="126">
        <v>15.4</v>
      </c>
      <c r="X71" s="148" t="str">
        <f t="shared" si="9"/>
        <v>NO</v>
      </c>
      <c r="Y71" s="125">
        <v>24</v>
      </c>
      <c r="Z71" s="125">
        <f t="shared" si="10"/>
        <v>0</v>
      </c>
      <c r="AA71" s="126">
        <v>85.3</v>
      </c>
      <c r="AB71" s="126">
        <v>245.7</v>
      </c>
      <c r="AC71" s="148" t="str">
        <f t="shared" si="11"/>
        <v>NO</v>
      </c>
      <c r="AD71" s="125">
        <v>24</v>
      </c>
      <c r="AE71" s="125">
        <f t="shared" si="12"/>
        <v>0</v>
      </c>
      <c r="AF71" s="126">
        <v>51.3</v>
      </c>
      <c r="AG71" s="126">
        <v>326.60000000000002</v>
      </c>
      <c r="AH71" s="45" t="str">
        <f t="shared" si="13"/>
        <v>NO</v>
      </c>
    </row>
    <row r="72" spans="14:34" x14ac:dyDescent="0.25">
      <c r="N72" s="41">
        <f t="shared" si="14"/>
        <v>44719</v>
      </c>
      <c r="O72" s="140">
        <v>0.85419999999999996</v>
      </c>
      <c r="P72" s="140">
        <v>0.1032</v>
      </c>
      <c r="Q72" s="140">
        <v>7.4999999999999997E-3</v>
      </c>
      <c r="R72" s="140">
        <v>3.5099999999999999E-2</v>
      </c>
      <c r="S72" s="144">
        <v>0</v>
      </c>
      <c r="T72" s="15">
        <v>24</v>
      </c>
      <c r="U72" s="125">
        <v>0</v>
      </c>
      <c r="V72" s="126">
        <v>0.9</v>
      </c>
      <c r="W72" s="126">
        <v>14</v>
      </c>
      <c r="X72" s="148" t="str">
        <f t="shared" si="9"/>
        <v>NO</v>
      </c>
      <c r="Y72" s="125">
        <v>24</v>
      </c>
      <c r="Z72" s="125">
        <f t="shared" si="10"/>
        <v>0</v>
      </c>
      <c r="AA72" s="126">
        <v>75.599999999999994</v>
      </c>
      <c r="AB72" s="126">
        <v>241.3</v>
      </c>
      <c r="AC72" s="148" t="str">
        <f t="shared" si="11"/>
        <v>NO</v>
      </c>
      <c r="AD72" s="125">
        <v>24</v>
      </c>
      <c r="AE72" s="125">
        <f t="shared" si="12"/>
        <v>0</v>
      </c>
      <c r="AF72" s="126">
        <v>57.4</v>
      </c>
      <c r="AG72" s="126">
        <v>328.4</v>
      </c>
      <c r="AH72" s="45" t="str">
        <f t="shared" si="13"/>
        <v>NO</v>
      </c>
    </row>
    <row r="73" spans="14:34" x14ac:dyDescent="0.25">
      <c r="N73" s="41">
        <f t="shared" si="14"/>
        <v>44720</v>
      </c>
      <c r="O73" s="140">
        <v>0.81810000000000005</v>
      </c>
      <c r="P73" s="140">
        <v>9.1700000000000004E-2</v>
      </c>
      <c r="Q73" s="140">
        <v>2.8999999999999998E-3</v>
      </c>
      <c r="R73" s="140">
        <v>8.7300000000000003E-2</v>
      </c>
      <c r="S73" s="144">
        <v>0</v>
      </c>
      <c r="T73" s="15">
        <v>24</v>
      </c>
      <c r="U73" s="125">
        <v>0</v>
      </c>
      <c r="V73" s="126">
        <v>1.1000000000000001</v>
      </c>
      <c r="W73" s="126">
        <v>14.9</v>
      </c>
      <c r="X73" s="148" t="str">
        <f t="shared" si="9"/>
        <v>NO</v>
      </c>
      <c r="Y73" s="125">
        <v>23</v>
      </c>
      <c r="Z73" s="125">
        <f t="shared" si="10"/>
        <v>0</v>
      </c>
      <c r="AA73" s="126">
        <v>70.8</v>
      </c>
      <c r="AB73" s="126">
        <v>239.5</v>
      </c>
      <c r="AC73" s="148" t="str">
        <f t="shared" si="11"/>
        <v>NO</v>
      </c>
      <c r="AD73" s="125">
        <v>24</v>
      </c>
      <c r="AE73" s="125">
        <f t="shared" si="12"/>
        <v>0</v>
      </c>
      <c r="AF73" s="126">
        <v>59.1</v>
      </c>
      <c r="AG73" s="126">
        <v>329.4</v>
      </c>
      <c r="AH73" s="45" t="str">
        <f t="shared" si="13"/>
        <v>NO</v>
      </c>
    </row>
    <row r="74" spans="14:34" x14ac:dyDescent="0.25">
      <c r="N74" s="41">
        <f t="shared" si="14"/>
        <v>44721</v>
      </c>
      <c r="O74" s="140">
        <v>0.73250000000000004</v>
      </c>
      <c r="P74" s="140">
        <v>6.6199999999999995E-2</v>
      </c>
      <c r="Q74" s="140">
        <v>4.3E-3</v>
      </c>
      <c r="R74" s="140">
        <v>0.1971</v>
      </c>
      <c r="S74" s="144">
        <v>0</v>
      </c>
      <c r="T74" s="15">
        <v>24</v>
      </c>
      <c r="U74" s="125">
        <v>0</v>
      </c>
      <c r="V74" s="126">
        <v>1.1000000000000001</v>
      </c>
      <c r="W74" s="126">
        <v>16.8</v>
      </c>
      <c r="X74" s="148" t="str">
        <f t="shared" si="9"/>
        <v>NO</v>
      </c>
      <c r="Y74" s="125">
        <v>23</v>
      </c>
      <c r="Z74" s="125">
        <f t="shared" si="10"/>
        <v>0</v>
      </c>
      <c r="AA74" s="126">
        <v>68.7</v>
      </c>
      <c r="AB74" s="126">
        <v>233.8</v>
      </c>
      <c r="AC74" s="148" t="str">
        <f t="shared" si="11"/>
        <v>NO</v>
      </c>
      <c r="AD74" s="125">
        <v>24</v>
      </c>
      <c r="AE74" s="125">
        <f t="shared" si="12"/>
        <v>0</v>
      </c>
      <c r="AF74" s="128">
        <v>53.9</v>
      </c>
      <c r="AG74" s="126">
        <v>329.1</v>
      </c>
      <c r="AH74" s="45" t="str">
        <f t="shared" si="13"/>
        <v>NO</v>
      </c>
    </row>
    <row r="75" spans="14:34" x14ac:dyDescent="0.25">
      <c r="N75" s="41">
        <f t="shared" si="14"/>
        <v>44722</v>
      </c>
      <c r="O75" s="140">
        <v>0.74139999999999995</v>
      </c>
      <c r="P75" s="140">
        <v>7.9899999999999999E-2</v>
      </c>
      <c r="Q75" s="140">
        <v>3.5999999999999999E-3</v>
      </c>
      <c r="R75" s="140">
        <v>0.17499999999999999</v>
      </c>
      <c r="S75" s="144">
        <v>0</v>
      </c>
      <c r="T75" s="15">
        <v>24</v>
      </c>
      <c r="U75" s="125">
        <v>0</v>
      </c>
      <c r="V75" s="126">
        <v>1.1000000000000001</v>
      </c>
      <c r="W75" s="126">
        <v>16.600000000000001</v>
      </c>
      <c r="X75" s="148" t="str">
        <f t="shared" si="9"/>
        <v>NO</v>
      </c>
      <c r="Y75" s="125">
        <v>24</v>
      </c>
      <c r="Z75" s="125">
        <f t="shared" si="10"/>
        <v>0</v>
      </c>
      <c r="AA75" s="126">
        <v>77.3</v>
      </c>
      <c r="AB75" s="126">
        <v>236.9</v>
      </c>
      <c r="AC75" s="148" t="str">
        <f t="shared" si="11"/>
        <v>NO</v>
      </c>
      <c r="AD75" s="125">
        <v>24</v>
      </c>
      <c r="AE75" s="125">
        <f t="shared" si="12"/>
        <v>0</v>
      </c>
      <c r="AF75" s="126">
        <v>47.6</v>
      </c>
      <c r="AG75" s="126">
        <v>329.2</v>
      </c>
      <c r="AH75" s="45" t="str">
        <f t="shared" si="13"/>
        <v>NO</v>
      </c>
    </row>
    <row r="76" spans="14:34" x14ac:dyDescent="0.25">
      <c r="N76" s="41">
        <f t="shared" si="14"/>
        <v>44723</v>
      </c>
      <c r="O76" s="142">
        <v>0.76480000000000004</v>
      </c>
      <c r="P76" s="142">
        <v>8.1799999999999998E-2</v>
      </c>
      <c r="Q76" s="140">
        <v>4.7999999999999996E-3</v>
      </c>
      <c r="R76" s="142">
        <v>0.14860000000000001</v>
      </c>
      <c r="S76" s="145">
        <v>0</v>
      </c>
      <c r="T76" s="15">
        <v>24</v>
      </c>
      <c r="U76" s="127">
        <v>0</v>
      </c>
      <c r="V76" s="128">
        <v>1.1000000000000001</v>
      </c>
      <c r="W76" s="128">
        <v>16</v>
      </c>
      <c r="X76" s="148" t="str">
        <f t="shared" si="9"/>
        <v>NO</v>
      </c>
      <c r="Y76" s="125">
        <v>24</v>
      </c>
      <c r="Z76" s="125">
        <f t="shared" si="10"/>
        <v>0</v>
      </c>
      <c r="AA76" s="128">
        <v>70.099999999999994</v>
      </c>
      <c r="AB76" s="128">
        <v>237.1</v>
      </c>
      <c r="AC76" s="148" t="str">
        <f t="shared" si="11"/>
        <v>NO</v>
      </c>
      <c r="AD76" s="125">
        <v>24</v>
      </c>
      <c r="AE76" s="125">
        <f t="shared" si="12"/>
        <v>0</v>
      </c>
      <c r="AF76" s="128">
        <v>49.3</v>
      </c>
      <c r="AG76" s="128">
        <v>329</v>
      </c>
      <c r="AH76" s="45" t="str">
        <f t="shared" si="13"/>
        <v>NO</v>
      </c>
    </row>
    <row r="77" spans="14:34" x14ac:dyDescent="0.25">
      <c r="N77" s="41">
        <f t="shared" si="14"/>
        <v>44724</v>
      </c>
      <c r="O77" s="140">
        <v>0.73880000000000001</v>
      </c>
      <c r="P77" s="140">
        <v>7.4899999999999994E-2</v>
      </c>
      <c r="Q77" s="140">
        <v>4.0000000000000001E-3</v>
      </c>
      <c r="R77" s="140">
        <v>0.18229999999999999</v>
      </c>
      <c r="S77" s="144">
        <v>0</v>
      </c>
      <c r="T77" s="15">
        <v>24</v>
      </c>
      <c r="U77" s="125">
        <v>0</v>
      </c>
      <c r="V77" s="126">
        <v>1.2</v>
      </c>
      <c r="W77" s="126">
        <v>16.600000000000001</v>
      </c>
      <c r="X77" s="148" t="str">
        <f t="shared" si="9"/>
        <v>NO</v>
      </c>
      <c r="Y77" s="125">
        <v>24</v>
      </c>
      <c r="Z77" s="125">
        <f t="shared" si="10"/>
        <v>0</v>
      </c>
      <c r="AA77" s="126">
        <v>63.4</v>
      </c>
      <c r="AB77" s="126">
        <v>235.7</v>
      </c>
      <c r="AC77" s="148" t="str">
        <f t="shared" si="11"/>
        <v>NO</v>
      </c>
      <c r="AD77" s="125">
        <v>24</v>
      </c>
      <c r="AE77" s="125">
        <f t="shared" si="12"/>
        <v>0</v>
      </c>
      <c r="AF77" s="126">
        <v>48.9</v>
      </c>
      <c r="AG77" s="126">
        <v>329.1</v>
      </c>
      <c r="AH77" s="45" t="str">
        <f t="shared" si="13"/>
        <v>NO</v>
      </c>
    </row>
    <row r="78" spans="14:34" x14ac:dyDescent="0.25">
      <c r="N78" s="41">
        <f t="shared" si="14"/>
        <v>44725</v>
      </c>
      <c r="O78" s="140">
        <v>0.75329999999999997</v>
      </c>
      <c r="P78" s="140">
        <v>7.9799999999999996E-2</v>
      </c>
      <c r="Q78" s="140">
        <v>7.9000000000000008E-3</v>
      </c>
      <c r="R78" s="140">
        <v>0.159</v>
      </c>
      <c r="S78" s="144">
        <v>0</v>
      </c>
      <c r="T78" s="15">
        <v>24</v>
      </c>
      <c r="U78" s="125">
        <v>0</v>
      </c>
      <c r="V78" s="126">
        <v>1.1000000000000001</v>
      </c>
      <c r="W78" s="126">
        <v>16.2</v>
      </c>
      <c r="X78" s="148" t="str">
        <f t="shared" si="9"/>
        <v>NO</v>
      </c>
      <c r="Y78" s="125">
        <v>24</v>
      </c>
      <c r="Z78" s="125">
        <f t="shared" si="10"/>
        <v>0</v>
      </c>
      <c r="AA78" s="126">
        <v>67.8</v>
      </c>
      <c r="AB78" s="126">
        <v>236.1</v>
      </c>
      <c r="AC78" s="148" t="str">
        <f t="shared" si="11"/>
        <v>NO</v>
      </c>
      <c r="AD78" s="125">
        <v>24</v>
      </c>
      <c r="AE78" s="125">
        <f t="shared" si="12"/>
        <v>0</v>
      </c>
      <c r="AF78" s="126">
        <v>48.9</v>
      </c>
      <c r="AG78" s="126">
        <v>328.3</v>
      </c>
      <c r="AH78" s="45" t="str">
        <f t="shared" si="13"/>
        <v>NO</v>
      </c>
    </row>
    <row r="79" spans="14:34" x14ac:dyDescent="0.25">
      <c r="N79" s="41">
        <f t="shared" si="14"/>
        <v>44726</v>
      </c>
      <c r="O79" s="140">
        <v>0.69069999999999998</v>
      </c>
      <c r="P79" s="140">
        <v>7.1099999999999997E-2</v>
      </c>
      <c r="Q79" s="140">
        <v>8.6E-3</v>
      </c>
      <c r="R79" s="140">
        <v>0.2296</v>
      </c>
      <c r="S79" s="144">
        <v>0</v>
      </c>
      <c r="T79" s="15">
        <v>24</v>
      </c>
      <c r="U79" s="125">
        <v>0</v>
      </c>
      <c r="V79" s="126">
        <v>1.3</v>
      </c>
      <c r="W79" s="126">
        <v>17.600000000000001</v>
      </c>
      <c r="X79" s="148" t="str">
        <f t="shared" si="9"/>
        <v>NO</v>
      </c>
      <c r="Y79" s="125">
        <v>24</v>
      </c>
      <c r="Z79" s="125">
        <f t="shared" si="10"/>
        <v>0</v>
      </c>
      <c r="AA79" s="126">
        <v>61.9</v>
      </c>
      <c r="AB79" s="126">
        <v>234.3</v>
      </c>
      <c r="AC79" s="148" t="str">
        <f t="shared" si="11"/>
        <v>NO</v>
      </c>
      <c r="AD79" s="125">
        <v>24</v>
      </c>
      <c r="AE79" s="125">
        <f t="shared" si="12"/>
        <v>0</v>
      </c>
      <c r="AF79" s="126">
        <v>52.7</v>
      </c>
      <c r="AG79" s="126">
        <v>328.1</v>
      </c>
      <c r="AH79" s="45" t="str">
        <f t="shared" si="13"/>
        <v>NO</v>
      </c>
    </row>
    <row r="80" spans="14:34" x14ac:dyDescent="0.25">
      <c r="N80" s="41">
        <f t="shared" si="14"/>
        <v>44727</v>
      </c>
      <c r="O80" s="140">
        <v>0.76</v>
      </c>
      <c r="P80" s="140">
        <v>0.1113</v>
      </c>
      <c r="Q80" s="140">
        <v>1.23E-2</v>
      </c>
      <c r="R80" s="140">
        <v>0.1163</v>
      </c>
      <c r="S80" s="144">
        <v>0</v>
      </c>
      <c r="T80" s="15">
        <v>24</v>
      </c>
      <c r="U80" s="125">
        <v>0</v>
      </c>
      <c r="V80" s="126">
        <v>1.3</v>
      </c>
      <c r="W80" s="126">
        <v>15.9</v>
      </c>
      <c r="X80" s="148" t="str">
        <f t="shared" si="9"/>
        <v>NO</v>
      </c>
      <c r="Y80" s="125">
        <v>24</v>
      </c>
      <c r="Z80" s="125">
        <f t="shared" si="10"/>
        <v>0</v>
      </c>
      <c r="AA80" s="126">
        <v>79.099999999999994</v>
      </c>
      <c r="AB80" s="126">
        <v>242.3</v>
      </c>
      <c r="AC80" s="148" t="str">
        <f t="shared" si="11"/>
        <v>NO</v>
      </c>
      <c r="AD80" s="125">
        <v>24</v>
      </c>
      <c r="AE80" s="125">
        <f t="shared" si="12"/>
        <v>0</v>
      </c>
      <c r="AF80" s="126">
        <v>65.900000000000006</v>
      </c>
      <c r="AG80" s="126">
        <v>327.3</v>
      </c>
      <c r="AH80" s="45" t="str">
        <f t="shared" si="13"/>
        <v>NO</v>
      </c>
    </row>
    <row r="81" spans="14:34" x14ac:dyDescent="0.25">
      <c r="N81" s="41">
        <f t="shared" si="14"/>
        <v>44728</v>
      </c>
      <c r="O81" s="140">
        <v>0.49309999999999998</v>
      </c>
      <c r="P81" s="140">
        <v>0.18410000000000001</v>
      </c>
      <c r="Q81" s="140">
        <v>0.17249999999999999</v>
      </c>
      <c r="R81" s="140">
        <v>0.1502</v>
      </c>
      <c r="S81" s="144">
        <v>0</v>
      </c>
      <c r="T81" s="15">
        <v>24</v>
      </c>
      <c r="U81" s="125">
        <v>15</v>
      </c>
      <c r="V81" s="126">
        <v>1.4</v>
      </c>
      <c r="W81" s="126">
        <v>17.100000000000001</v>
      </c>
      <c r="X81" s="148" t="str">
        <f t="shared" si="9"/>
        <v>NO</v>
      </c>
      <c r="Y81" s="125">
        <v>24</v>
      </c>
      <c r="Z81" s="125">
        <f t="shared" si="10"/>
        <v>15</v>
      </c>
      <c r="AA81" s="126">
        <v>73.900000000000006</v>
      </c>
      <c r="AB81" s="126">
        <v>228.5</v>
      </c>
      <c r="AC81" s="148" t="str">
        <f t="shared" si="11"/>
        <v>NO</v>
      </c>
      <c r="AD81" s="125">
        <v>24</v>
      </c>
      <c r="AE81" s="125">
        <f t="shared" si="12"/>
        <v>15</v>
      </c>
      <c r="AF81" s="126">
        <v>91.7</v>
      </c>
      <c r="AG81" s="126">
        <v>289.8</v>
      </c>
      <c r="AH81" s="45" t="str">
        <f t="shared" si="13"/>
        <v>NO</v>
      </c>
    </row>
    <row r="82" spans="14:34" x14ac:dyDescent="0.25">
      <c r="N82" s="41">
        <f t="shared" si="14"/>
        <v>44729</v>
      </c>
      <c r="O82" s="140">
        <v>0.81830000000000003</v>
      </c>
      <c r="P82" s="140">
        <v>0.13439999999999999</v>
      </c>
      <c r="Q82" s="140">
        <v>1.7399999999999999E-2</v>
      </c>
      <c r="R82" s="140">
        <v>2.9899999999999999E-2</v>
      </c>
      <c r="S82" s="144">
        <v>0</v>
      </c>
      <c r="T82" s="15">
        <v>24</v>
      </c>
      <c r="U82" s="125">
        <v>0</v>
      </c>
      <c r="V82" s="126">
        <v>1.1000000000000001</v>
      </c>
      <c r="W82" s="126">
        <v>14.5</v>
      </c>
      <c r="X82" s="148" t="str">
        <f t="shared" si="9"/>
        <v>NO</v>
      </c>
      <c r="Y82" s="125">
        <v>24</v>
      </c>
      <c r="Z82" s="125">
        <f t="shared" si="10"/>
        <v>0</v>
      </c>
      <c r="AA82" s="126">
        <v>88.7</v>
      </c>
      <c r="AB82" s="126">
        <v>246.3</v>
      </c>
      <c r="AC82" s="148" t="str">
        <f t="shared" si="11"/>
        <v>NO</v>
      </c>
      <c r="AD82" s="125">
        <v>24</v>
      </c>
      <c r="AE82" s="125">
        <f t="shared" si="12"/>
        <v>0</v>
      </c>
      <c r="AF82" s="126">
        <v>37.700000000000003</v>
      </c>
      <c r="AG82" s="126">
        <v>326.2</v>
      </c>
      <c r="AH82" s="45" t="str">
        <f t="shared" si="13"/>
        <v>NO</v>
      </c>
    </row>
    <row r="83" spans="14:34" x14ac:dyDescent="0.25">
      <c r="N83" s="41">
        <f t="shared" si="14"/>
        <v>44730</v>
      </c>
      <c r="O83" s="140">
        <v>0.77849999999999997</v>
      </c>
      <c r="P83" s="140">
        <v>0.1174</v>
      </c>
      <c r="Q83" s="140">
        <v>8.0999999999999996E-3</v>
      </c>
      <c r="R83" s="140">
        <v>9.6000000000000002E-2</v>
      </c>
      <c r="S83" s="144">
        <v>0</v>
      </c>
      <c r="T83" s="15">
        <v>24</v>
      </c>
      <c r="U83" s="125">
        <v>0</v>
      </c>
      <c r="V83" s="126">
        <v>1.3</v>
      </c>
      <c r="W83" s="126">
        <v>15.7</v>
      </c>
      <c r="X83" s="148" t="str">
        <f t="shared" si="9"/>
        <v>NO</v>
      </c>
      <c r="Y83" s="125">
        <v>24</v>
      </c>
      <c r="Z83" s="125">
        <f t="shared" si="10"/>
        <v>0</v>
      </c>
      <c r="AA83" s="126">
        <v>70.400000000000006</v>
      </c>
      <c r="AB83" s="126">
        <v>244.4</v>
      </c>
      <c r="AC83" s="148" t="str">
        <f t="shared" si="11"/>
        <v>NO</v>
      </c>
      <c r="AD83" s="125">
        <v>24</v>
      </c>
      <c r="AE83" s="125">
        <f t="shared" si="12"/>
        <v>0</v>
      </c>
      <c r="AF83" s="126">
        <v>49</v>
      </c>
      <c r="AG83" s="126">
        <v>328.2</v>
      </c>
      <c r="AH83" s="45" t="str">
        <f t="shared" si="13"/>
        <v>NO</v>
      </c>
    </row>
    <row r="84" spans="14:34" x14ac:dyDescent="0.25">
      <c r="N84" s="41">
        <f t="shared" si="14"/>
        <v>44731</v>
      </c>
      <c r="O84" s="140">
        <v>0.76539999999999997</v>
      </c>
      <c r="P84" s="140">
        <v>0.10589999999999999</v>
      </c>
      <c r="Q84" s="140">
        <v>9.1999999999999998E-3</v>
      </c>
      <c r="R84" s="140">
        <v>0.11940000000000001</v>
      </c>
      <c r="S84" s="144">
        <v>0</v>
      </c>
      <c r="T84" s="15">
        <v>24</v>
      </c>
      <c r="U84" s="125">
        <v>0</v>
      </c>
      <c r="V84" s="126">
        <v>1.3</v>
      </c>
      <c r="W84" s="126">
        <v>15.9</v>
      </c>
      <c r="X84" s="148" t="str">
        <f t="shared" si="9"/>
        <v>NO</v>
      </c>
      <c r="Y84" s="125">
        <v>24</v>
      </c>
      <c r="Z84" s="125">
        <f t="shared" si="10"/>
        <v>0</v>
      </c>
      <c r="AA84" s="128">
        <v>77.900000000000006</v>
      </c>
      <c r="AB84" s="128">
        <v>241.7</v>
      </c>
      <c r="AC84" s="148" t="str">
        <f t="shared" si="11"/>
        <v>NO</v>
      </c>
      <c r="AD84" s="125">
        <v>24</v>
      </c>
      <c r="AE84" s="125">
        <f t="shared" si="12"/>
        <v>0</v>
      </c>
      <c r="AF84" s="128">
        <v>39.299999999999997</v>
      </c>
      <c r="AG84" s="128">
        <v>328</v>
      </c>
      <c r="AH84" s="45" t="str">
        <f t="shared" si="13"/>
        <v>NO</v>
      </c>
    </row>
    <row r="85" spans="14:34" x14ac:dyDescent="0.25">
      <c r="N85" s="41">
        <f t="shared" si="14"/>
        <v>44732</v>
      </c>
      <c r="O85" s="140">
        <v>0.77200000000000002</v>
      </c>
      <c r="P85" s="140">
        <v>0.13469999999999999</v>
      </c>
      <c r="Q85" s="140">
        <v>6.1999999999999998E-3</v>
      </c>
      <c r="R85" s="140">
        <v>8.6599999999999996E-2</v>
      </c>
      <c r="S85" s="144">
        <v>4.0000000000000002E-4</v>
      </c>
      <c r="T85" s="15">
        <v>24</v>
      </c>
      <c r="U85" s="125">
        <v>0</v>
      </c>
      <c r="V85" s="126">
        <v>1.3</v>
      </c>
      <c r="W85" s="126">
        <v>15.8</v>
      </c>
      <c r="X85" s="148" t="str">
        <f t="shared" si="9"/>
        <v>NO</v>
      </c>
      <c r="Y85" s="125">
        <v>24</v>
      </c>
      <c r="Z85" s="125">
        <f t="shared" si="10"/>
        <v>0</v>
      </c>
      <c r="AA85" s="128">
        <v>82.7</v>
      </c>
      <c r="AB85" s="128">
        <v>248.5</v>
      </c>
      <c r="AC85" s="148" t="str">
        <f t="shared" si="11"/>
        <v>NO</v>
      </c>
      <c r="AD85" s="125">
        <v>24</v>
      </c>
      <c r="AE85" s="125">
        <f t="shared" si="12"/>
        <v>0</v>
      </c>
      <c r="AF85" s="128">
        <v>36.6</v>
      </c>
      <c r="AG85" s="128">
        <v>328.6</v>
      </c>
      <c r="AH85" s="45" t="str">
        <f t="shared" si="13"/>
        <v>NO</v>
      </c>
    </row>
    <row r="86" spans="14:34" x14ac:dyDescent="0.25">
      <c r="N86" s="41">
        <f t="shared" si="14"/>
        <v>44733</v>
      </c>
      <c r="O86" s="140">
        <v>0.77610000000000001</v>
      </c>
      <c r="P86" s="140">
        <v>0.1225</v>
      </c>
      <c r="Q86" s="140">
        <v>5.8999999999999999E-3</v>
      </c>
      <c r="R86" s="140">
        <v>9.5500000000000002E-2</v>
      </c>
      <c r="S86" s="144">
        <v>0</v>
      </c>
      <c r="T86" s="15">
        <v>24</v>
      </c>
      <c r="U86" s="125">
        <v>0</v>
      </c>
      <c r="V86" s="126">
        <v>1.3</v>
      </c>
      <c r="W86" s="126">
        <v>15.8</v>
      </c>
      <c r="X86" s="148" t="str">
        <f t="shared" si="9"/>
        <v>NO</v>
      </c>
      <c r="Y86" s="125">
        <v>24</v>
      </c>
      <c r="Z86" s="125">
        <f t="shared" si="10"/>
        <v>0</v>
      </c>
      <c r="AA86" s="128">
        <v>73.2</v>
      </c>
      <c r="AB86" s="128">
        <v>245.8</v>
      </c>
      <c r="AC86" s="148" t="str">
        <f t="shared" si="11"/>
        <v>NO</v>
      </c>
      <c r="AD86" s="125">
        <v>24</v>
      </c>
      <c r="AE86" s="125">
        <f t="shared" si="12"/>
        <v>0</v>
      </c>
      <c r="AF86" s="128">
        <v>42.4</v>
      </c>
      <c r="AG86" s="128">
        <v>328.7</v>
      </c>
      <c r="AH86" s="45" t="str">
        <f t="shared" si="13"/>
        <v>NO</v>
      </c>
    </row>
    <row r="87" spans="14:34" x14ac:dyDescent="0.25">
      <c r="N87" s="41">
        <f t="shared" si="14"/>
        <v>44734</v>
      </c>
      <c r="O87" s="140">
        <v>0.7056</v>
      </c>
      <c r="P87" s="140">
        <v>8.3199999999999996E-2</v>
      </c>
      <c r="Q87" s="140">
        <v>1.3299999999999999E-2</v>
      </c>
      <c r="R87" s="140">
        <v>0.1978</v>
      </c>
      <c r="S87" s="144">
        <v>0</v>
      </c>
      <c r="T87" s="15">
        <v>24</v>
      </c>
      <c r="U87" s="125">
        <v>0</v>
      </c>
      <c r="V87" s="126">
        <v>1.2</v>
      </c>
      <c r="W87" s="126">
        <v>17.100000000000001</v>
      </c>
      <c r="X87" s="148" t="str">
        <f t="shared" si="9"/>
        <v>NO</v>
      </c>
      <c r="Y87" s="125">
        <v>24</v>
      </c>
      <c r="Z87" s="125">
        <f t="shared" si="10"/>
        <v>0</v>
      </c>
      <c r="AA87" s="128">
        <v>78.900000000000006</v>
      </c>
      <c r="AB87" s="128">
        <v>235.9</v>
      </c>
      <c r="AC87" s="148" t="str">
        <f t="shared" si="11"/>
        <v>NO</v>
      </c>
      <c r="AD87" s="125">
        <v>24</v>
      </c>
      <c r="AE87" s="125">
        <f t="shared" si="12"/>
        <v>0</v>
      </c>
      <c r="AF87" s="128">
        <v>37.6</v>
      </c>
      <c r="AG87" s="128">
        <v>327.10000000000002</v>
      </c>
      <c r="AH87" s="45" t="str">
        <f t="shared" si="13"/>
        <v>NO</v>
      </c>
    </row>
    <row r="88" spans="14:34" x14ac:dyDescent="0.25">
      <c r="N88" s="41">
        <f t="shared" si="14"/>
        <v>44735</v>
      </c>
      <c r="O88" s="140">
        <v>0.70340000000000003</v>
      </c>
      <c r="P88" s="140">
        <v>8.3799999999999999E-2</v>
      </c>
      <c r="Q88" s="140">
        <v>1.14E-2</v>
      </c>
      <c r="R88" s="140">
        <v>0.2014</v>
      </c>
      <c r="S88" s="144">
        <v>0</v>
      </c>
      <c r="T88" s="15">
        <v>24</v>
      </c>
      <c r="U88" s="125">
        <v>0</v>
      </c>
      <c r="V88" s="126">
        <v>1.3</v>
      </c>
      <c r="W88" s="126">
        <v>17.2</v>
      </c>
      <c r="X88" s="148" t="str">
        <f t="shared" si="9"/>
        <v>NO</v>
      </c>
      <c r="Y88" s="125">
        <v>24</v>
      </c>
      <c r="Z88" s="125">
        <f t="shared" si="10"/>
        <v>0</v>
      </c>
      <c r="AA88" s="128">
        <v>78.2</v>
      </c>
      <c r="AB88" s="128">
        <v>236.4</v>
      </c>
      <c r="AC88" s="148" t="str">
        <f t="shared" si="11"/>
        <v>NO</v>
      </c>
      <c r="AD88" s="125">
        <v>24</v>
      </c>
      <c r="AE88" s="125">
        <f t="shared" si="12"/>
        <v>0</v>
      </c>
      <c r="AF88" s="128">
        <v>41.9</v>
      </c>
      <c r="AG88" s="128">
        <v>327.5</v>
      </c>
      <c r="AH88" s="45" t="str">
        <f t="shared" si="13"/>
        <v>NO</v>
      </c>
    </row>
    <row r="89" spans="14:34" x14ac:dyDescent="0.25">
      <c r="N89" s="41">
        <f t="shared" si="14"/>
        <v>44736</v>
      </c>
      <c r="O89" s="140">
        <v>0.65410000000000001</v>
      </c>
      <c r="P89" s="140">
        <v>0.1043</v>
      </c>
      <c r="Q89" s="140">
        <v>1.29E-2</v>
      </c>
      <c r="R89" s="140">
        <v>0.2286</v>
      </c>
      <c r="S89" s="144">
        <v>0</v>
      </c>
      <c r="T89" s="15">
        <v>24</v>
      </c>
      <c r="U89" s="125">
        <v>3</v>
      </c>
      <c r="V89" s="126">
        <v>1.7</v>
      </c>
      <c r="W89" s="126">
        <v>18.3</v>
      </c>
      <c r="X89" s="148" t="str">
        <f t="shared" si="9"/>
        <v>NO</v>
      </c>
      <c r="Y89" s="125">
        <v>24</v>
      </c>
      <c r="Z89" s="125">
        <f t="shared" si="10"/>
        <v>3</v>
      </c>
      <c r="AA89" s="128">
        <v>77.5</v>
      </c>
      <c r="AB89" s="128">
        <v>244.1</v>
      </c>
      <c r="AC89" s="148" t="str">
        <f t="shared" si="11"/>
        <v>NO</v>
      </c>
      <c r="AD89" s="125">
        <v>24</v>
      </c>
      <c r="AE89" s="125">
        <f t="shared" si="12"/>
        <v>3</v>
      </c>
      <c r="AF89" s="128">
        <v>46.5</v>
      </c>
      <c r="AG89" s="128">
        <v>327.10000000000002</v>
      </c>
      <c r="AH89" s="45" t="str">
        <f t="shared" si="13"/>
        <v>NO</v>
      </c>
    </row>
    <row r="90" spans="14:34" x14ac:dyDescent="0.25">
      <c r="N90" s="41">
        <f t="shared" si="14"/>
        <v>44737</v>
      </c>
      <c r="O90" s="140">
        <v>0.73329999999999995</v>
      </c>
      <c r="P90" s="140">
        <v>7.9799999999999996E-2</v>
      </c>
      <c r="Q90" s="140">
        <v>3.1E-2</v>
      </c>
      <c r="R90" s="140">
        <v>0.156</v>
      </c>
      <c r="S90" s="144">
        <v>0</v>
      </c>
      <c r="T90" s="15">
        <v>24</v>
      </c>
      <c r="U90" s="125">
        <v>0</v>
      </c>
      <c r="V90" s="126">
        <v>1.2</v>
      </c>
      <c r="W90" s="126">
        <v>16</v>
      </c>
      <c r="X90" s="148" t="str">
        <f t="shared" si="9"/>
        <v>NO</v>
      </c>
      <c r="Y90" s="125">
        <v>24</v>
      </c>
      <c r="Z90" s="125">
        <f t="shared" si="10"/>
        <v>0</v>
      </c>
      <c r="AA90" s="128">
        <v>75.5</v>
      </c>
      <c r="AB90" s="128">
        <v>232</v>
      </c>
      <c r="AC90" s="148" t="str">
        <f t="shared" si="11"/>
        <v>NO</v>
      </c>
      <c r="AD90" s="125">
        <v>24</v>
      </c>
      <c r="AE90" s="125">
        <f t="shared" si="12"/>
        <v>0</v>
      </c>
      <c r="AF90" s="128">
        <v>50.9</v>
      </c>
      <c r="AG90" s="128">
        <v>323.3</v>
      </c>
      <c r="AH90" s="45" t="str">
        <f t="shared" si="13"/>
        <v>NO</v>
      </c>
    </row>
    <row r="91" spans="14:34" x14ac:dyDescent="0.25">
      <c r="N91" s="41">
        <f t="shared" si="14"/>
        <v>44738</v>
      </c>
      <c r="O91" s="140">
        <v>0.63980000000000004</v>
      </c>
      <c r="P91" s="140">
        <v>0.13519999999999999</v>
      </c>
      <c r="Q91" s="140">
        <v>1.35E-2</v>
      </c>
      <c r="R91" s="140">
        <v>0.21149999999999999</v>
      </c>
      <c r="S91" s="144">
        <v>0</v>
      </c>
      <c r="T91" s="15">
        <v>24</v>
      </c>
      <c r="U91" s="125">
        <v>6</v>
      </c>
      <c r="V91" s="126">
        <v>1.4</v>
      </c>
      <c r="W91" s="126">
        <v>18.5</v>
      </c>
      <c r="X91" s="148" t="str">
        <f t="shared" si="9"/>
        <v>NO</v>
      </c>
      <c r="Y91" s="125">
        <v>24</v>
      </c>
      <c r="Z91" s="125">
        <f t="shared" si="10"/>
        <v>6</v>
      </c>
      <c r="AA91" s="128">
        <v>75</v>
      </c>
      <c r="AB91" s="128">
        <v>248.5</v>
      </c>
      <c r="AC91" s="148" t="str">
        <f t="shared" si="11"/>
        <v>NO</v>
      </c>
      <c r="AD91" s="125">
        <v>24</v>
      </c>
      <c r="AE91" s="125">
        <f t="shared" si="12"/>
        <v>6</v>
      </c>
      <c r="AF91" s="128">
        <v>55.9</v>
      </c>
      <c r="AG91" s="128">
        <v>327</v>
      </c>
      <c r="AH91" s="45" t="str">
        <f t="shared" si="13"/>
        <v>NO</v>
      </c>
    </row>
    <row r="92" spans="14:34" x14ac:dyDescent="0.25">
      <c r="N92" s="41">
        <f t="shared" si="14"/>
        <v>44739</v>
      </c>
      <c r="O92" s="140">
        <v>0.62770000000000004</v>
      </c>
      <c r="P92" s="140">
        <v>0.22969999999999999</v>
      </c>
      <c r="Q92" s="140">
        <v>7.5499999999999998E-2</v>
      </c>
      <c r="R92" s="140">
        <v>6.7199999999999996E-2</v>
      </c>
      <c r="S92" s="144">
        <v>0</v>
      </c>
      <c r="T92" s="15">
        <v>24</v>
      </c>
      <c r="U92" s="125">
        <v>0</v>
      </c>
      <c r="V92" s="126">
        <v>1.3</v>
      </c>
      <c r="W92" s="126">
        <v>17.100000000000001</v>
      </c>
      <c r="X92" s="148" t="str">
        <f t="shared" si="9"/>
        <v>NO</v>
      </c>
      <c r="Y92" s="125">
        <v>24</v>
      </c>
      <c r="Z92" s="125">
        <f t="shared" si="10"/>
        <v>0</v>
      </c>
      <c r="AA92" s="126">
        <v>75.8</v>
      </c>
      <c r="AB92" s="126">
        <v>257.2</v>
      </c>
      <c r="AC92" s="148" t="str">
        <f t="shared" si="11"/>
        <v>NO</v>
      </c>
      <c r="AD92" s="125">
        <v>24</v>
      </c>
      <c r="AE92" s="125">
        <f t="shared" si="12"/>
        <v>0</v>
      </c>
      <c r="AF92" s="126">
        <v>61.8</v>
      </c>
      <c r="AG92" s="126">
        <v>313.3</v>
      </c>
      <c r="AH92" s="45" t="str">
        <f t="shared" si="13"/>
        <v>NO</v>
      </c>
    </row>
    <row r="93" spans="14:34" x14ac:dyDescent="0.25">
      <c r="N93" s="41">
        <f t="shared" si="14"/>
        <v>44740</v>
      </c>
      <c r="O93" s="140">
        <v>0.60750000000000004</v>
      </c>
      <c r="P93" s="140">
        <v>0.28179999999999999</v>
      </c>
      <c r="Q93" s="140">
        <v>7.1400000000000005E-2</v>
      </c>
      <c r="R93" s="140">
        <v>3.9300000000000002E-2</v>
      </c>
      <c r="S93" s="144">
        <v>0</v>
      </c>
      <c r="T93" s="15">
        <v>24</v>
      </c>
      <c r="U93" s="125">
        <v>8</v>
      </c>
      <c r="V93" s="126">
        <v>1.7</v>
      </c>
      <c r="W93" s="126">
        <v>17.899999999999999</v>
      </c>
      <c r="X93" s="148" t="str">
        <f t="shared" si="9"/>
        <v>NO</v>
      </c>
      <c r="Y93" s="125">
        <v>24</v>
      </c>
      <c r="Z93" s="125">
        <f t="shared" si="10"/>
        <v>8</v>
      </c>
      <c r="AA93" s="126">
        <v>80</v>
      </c>
      <c r="AB93" s="126">
        <v>277.60000000000002</v>
      </c>
      <c r="AC93" s="148" t="str">
        <f t="shared" si="11"/>
        <v>NO</v>
      </c>
      <c r="AD93" s="125">
        <v>24</v>
      </c>
      <c r="AE93" s="125">
        <f t="shared" si="12"/>
        <v>8</v>
      </c>
      <c r="AF93" s="126">
        <v>72.5</v>
      </c>
      <c r="AG93" s="126">
        <v>316.10000000000002</v>
      </c>
      <c r="AH93" s="45" t="str">
        <f t="shared" si="13"/>
        <v>NO</v>
      </c>
    </row>
    <row r="94" spans="14:34" x14ac:dyDescent="0.25">
      <c r="N94" s="41">
        <f t="shared" si="14"/>
        <v>44741</v>
      </c>
      <c r="O94" s="140">
        <v>0.48520000000000002</v>
      </c>
      <c r="P94" s="140">
        <v>0.21360000000000001</v>
      </c>
      <c r="Q94" s="140">
        <v>0.23880000000000001</v>
      </c>
      <c r="R94" s="140">
        <v>6.2399999999999997E-2</v>
      </c>
      <c r="S94" s="144">
        <v>0</v>
      </c>
      <c r="T94" s="15">
        <v>24</v>
      </c>
      <c r="U94" s="125">
        <v>12</v>
      </c>
      <c r="V94" s="126">
        <v>1.6</v>
      </c>
      <c r="W94" s="126">
        <v>15.6</v>
      </c>
      <c r="X94" s="148" t="str">
        <f t="shared" ref="X94" si="15">IF(V94&gt;W94,"YES","NO")</f>
        <v>NO</v>
      </c>
      <c r="Y94" s="125">
        <v>24</v>
      </c>
      <c r="Z94" s="125">
        <f t="shared" ref="Z94" si="16">U94</f>
        <v>12</v>
      </c>
      <c r="AA94" s="126">
        <v>68.5</v>
      </c>
      <c r="AB94" s="126">
        <v>222.9</v>
      </c>
      <c r="AC94" s="148" t="str">
        <f t="shared" ref="AC94" si="17">IF(AA94&gt;AB94,"YES","NO")</f>
        <v>NO</v>
      </c>
      <c r="AD94" s="125">
        <v>24</v>
      </c>
      <c r="AE94" s="125">
        <f t="shared" ref="AE94" si="18">Z94</f>
        <v>12</v>
      </c>
      <c r="AF94" s="126">
        <v>95.2</v>
      </c>
      <c r="AG94" s="126">
        <v>276.2</v>
      </c>
      <c r="AH94" s="45" t="str">
        <f t="shared" si="13"/>
        <v>NO</v>
      </c>
    </row>
    <row r="95" spans="14:34" x14ac:dyDescent="0.25">
      <c r="N95" s="41">
        <f t="shared" si="14"/>
        <v>44742</v>
      </c>
      <c r="O95" s="140">
        <v>0.46539999999999998</v>
      </c>
      <c r="P95" s="140">
        <v>0.20369999999999999</v>
      </c>
      <c r="Q95" s="140">
        <v>0.24160000000000001</v>
      </c>
      <c r="R95" s="140">
        <v>8.9200000000000002E-2</v>
      </c>
      <c r="S95" s="144">
        <v>0</v>
      </c>
      <c r="T95" s="15">
        <v>24</v>
      </c>
      <c r="U95" s="125">
        <v>14</v>
      </c>
      <c r="V95" s="126">
        <v>1.3</v>
      </c>
      <c r="W95" s="126">
        <v>16.100000000000001</v>
      </c>
      <c r="X95" s="148" t="str">
        <f t="shared" si="9"/>
        <v>NO</v>
      </c>
      <c r="Y95" s="125">
        <v>24</v>
      </c>
      <c r="Z95" s="125">
        <v>0</v>
      </c>
      <c r="AA95" s="126">
        <v>75.8</v>
      </c>
      <c r="AB95" s="126">
        <v>221.5</v>
      </c>
      <c r="AC95" s="148" t="str">
        <f t="shared" si="11"/>
        <v>NO</v>
      </c>
      <c r="AD95" s="125">
        <v>24</v>
      </c>
      <c r="AE95" s="125">
        <v>0</v>
      </c>
      <c r="AF95" s="126">
        <v>92.6</v>
      </c>
      <c r="AG95" s="126">
        <v>277.10000000000002</v>
      </c>
      <c r="AH95" s="45" t="str">
        <f t="shared" si="13"/>
        <v>NO</v>
      </c>
    </row>
    <row r="96" spans="14:34" hidden="1" x14ac:dyDescent="0.25">
      <c r="N96" s="41">
        <f>[1]DAILY!$B96</f>
        <v>0</v>
      </c>
      <c r="O96" s="104">
        <f>[2]DAILY!$Q480</f>
        <v>0.75934270987721375</v>
      </c>
      <c r="P96" s="105">
        <f>[2]DAILY!$R480</f>
        <v>8.2227654271635933E-2</v>
      </c>
      <c r="Q96" s="105">
        <f>[2]DAILY!$T480</f>
        <v>0.1403545606995393</v>
      </c>
      <c r="R96" s="105">
        <f>[2]DAILY!$S480</f>
        <v>1.8075075151611018E-2</v>
      </c>
      <c r="S96" s="131">
        <v>0</v>
      </c>
      <c r="T96" s="132">
        <f>[2]DAILY!$D480</f>
        <v>24</v>
      </c>
      <c r="U96" s="77">
        <f>[2]DAILY!$E480</f>
        <v>0</v>
      </c>
      <c r="V96" s="78">
        <f>[2]DAILY!$F480</f>
        <v>1.2809441043293501</v>
      </c>
      <c r="W96" s="78">
        <f>[2]DAILY!$G480</f>
        <v>15.797501279296984</v>
      </c>
      <c r="X96" s="133" t="str">
        <f t="shared" si="9"/>
        <v>NO</v>
      </c>
      <c r="Y96" s="134">
        <f>[2]DAILY!$I480</f>
        <v>24</v>
      </c>
      <c r="Z96" s="77">
        <f>[2]DAILY!$E480</f>
        <v>0</v>
      </c>
      <c r="AA96" s="135">
        <v>52.081317939985105</v>
      </c>
      <c r="AB96" s="78">
        <f>[2]DAILY!$K480</f>
        <v>234.794492220346</v>
      </c>
      <c r="AC96" s="133" t="str">
        <f t="shared" si="11"/>
        <v>NO</v>
      </c>
      <c r="AD96" s="134">
        <f>[2]DAILY!$M480</f>
        <v>24</v>
      </c>
      <c r="AE96" s="77">
        <f>[2]DAILY!$E480</f>
        <v>0</v>
      </c>
      <c r="AF96" s="136">
        <f>[2]DAILY!$N480</f>
        <v>64.741991698689489</v>
      </c>
      <c r="AG96" s="78">
        <f>[2]DAILY!$O480</f>
        <v>326.02432717276554</v>
      </c>
      <c r="AH96" s="107" t="str">
        <f t="shared" si="13"/>
        <v>NO</v>
      </c>
    </row>
    <row r="97" spans="14:34" ht="13.8" hidden="1" thickBot="1" x14ac:dyDescent="0.3">
      <c r="N97" s="41">
        <f>[1]DAILY!$B97</f>
        <v>0</v>
      </c>
      <c r="O97" s="108">
        <f>[2]DAILY!$Q481</f>
        <v>0.78196663511193887</v>
      </c>
      <c r="P97" s="74">
        <f>[2]DAILY!$R481</f>
        <v>7.7859081836650149E-2</v>
      </c>
      <c r="Q97" s="74">
        <f>[2]DAILY!$T481</f>
        <v>0.12582208037799444</v>
      </c>
      <c r="R97" s="74">
        <f>[2]DAILY!$S481</f>
        <v>1.4352202673416553E-2</v>
      </c>
      <c r="S97" s="137">
        <v>0</v>
      </c>
      <c r="T97" s="132">
        <f>[2]DAILY!$D481</f>
        <v>24</v>
      </c>
      <c r="U97" s="77">
        <f>[2]DAILY!$E481</f>
        <v>0</v>
      </c>
      <c r="V97" s="78">
        <f>[2]DAILY!$F481</f>
        <v>1.169546918507242</v>
      </c>
      <c r="W97" s="78">
        <f>[2]DAILY!$G481</f>
        <v>15.378336382857523</v>
      </c>
      <c r="X97" s="138" t="str">
        <f t="shared" si="9"/>
        <v>NO</v>
      </c>
      <c r="Y97" s="134">
        <f>[2]DAILY!$I481</f>
        <v>24</v>
      </c>
      <c r="Z97" s="77">
        <f>[2]DAILY!$E481</f>
        <v>0</v>
      </c>
      <c r="AA97" s="135">
        <v>37.171410081847931</v>
      </c>
      <c r="AB97" s="78">
        <f>[2]DAILY!$K481</f>
        <v>235.32974780901262</v>
      </c>
      <c r="AC97" s="138" t="str">
        <f t="shared" si="11"/>
        <v>NO</v>
      </c>
      <c r="AD97" s="134">
        <f>[2]DAILY!$M481</f>
        <v>24</v>
      </c>
      <c r="AE97" s="77">
        <f>[2]DAILY!$E481</f>
        <v>0</v>
      </c>
      <c r="AF97" s="136">
        <f>[2]DAILY!$N481</f>
        <v>98.247690809994353</v>
      </c>
      <c r="AG97" s="78">
        <f>[2]DAILY!$O481</f>
        <v>326.65281884256143</v>
      </c>
      <c r="AH97" s="79" t="str">
        <f t="shared" si="13"/>
        <v>NO</v>
      </c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CA308-A1F6-48B7-8112-E72659DE56C4}">
  <sheetPr>
    <tabColor rgb="FF00B050"/>
  </sheetPr>
  <dimension ref="B1:AH97"/>
  <sheetViews>
    <sheetView showGridLines="0" topLeftCell="A16" zoomScale="80" zoomScaleNormal="80" workbookViewId="0">
      <selection activeCell="Z44" sqref="Z44"/>
    </sheetView>
  </sheetViews>
  <sheetFormatPr defaultRowHeight="13.2" x14ac:dyDescent="0.25"/>
  <cols>
    <col min="1" max="1" width="2.6640625" customWidth="1"/>
    <col min="3" max="3" width="10.109375" bestFit="1" customWidth="1"/>
    <col min="4" max="12" width="8.6640625" customWidth="1"/>
    <col min="13" max="13" width="2.6640625" customWidth="1"/>
    <col min="14" max="14" width="11.88671875" style="14" customWidth="1"/>
    <col min="15" max="19" width="13.6640625" customWidth="1"/>
    <col min="20" max="20" width="12.5546875" style="19" bestFit="1" customWidth="1"/>
    <col min="21" max="21" width="15.5546875" style="19" bestFit="1" customWidth="1"/>
    <col min="22" max="23" width="13.6640625" customWidth="1"/>
    <col min="24" max="24" width="13.6640625" style="19" customWidth="1"/>
    <col min="25" max="25" width="12.5546875" style="19" bestFit="1" customWidth="1"/>
    <col min="26" max="26" width="15.5546875" style="19" bestFit="1" customWidth="1"/>
    <col min="27" max="28" width="13.6640625" customWidth="1"/>
    <col min="29" max="29" width="13.6640625" style="19" customWidth="1"/>
    <col min="30" max="30" width="12.5546875" style="19" bestFit="1" customWidth="1"/>
    <col min="31" max="31" width="15.5546875" style="19" bestFit="1" customWidth="1"/>
    <col min="32" max="33" width="13.6640625" customWidth="1"/>
    <col min="34" max="34" width="13.6640625" style="19" customWidth="1"/>
  </cols>
  <sheetData>
    <row r="1" spans="2:34" ht="13.8" thickBot="1" x14ac:dyDescent="0.3"/>
    <row r="2" spans="2:34" x14ac:dyDescent="0.25">
      <c r="B2" s="2"/>
      <c r="C2" s="11"/>
      <c r="D2" s="243" t="s">
        <v>21</v>
      </c>
      <c r="E2" s="244"/>
      <c r="F2" s="244"/>
      <c r="G2" s="244"/>
      <c r="H2" s="244"/>
      <c r="I2" s="244"/>
      <c r="J2" s="244"/>
      <c r="K2" s="244"/>
      <c r="L2" s="245"/>
      <c r="N2" s="17"/>
      <c r="O2" s="287" t="s">
        <v>22</v>
      </c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8"/>
      <c r="AH2" s="290"/>
    </row>
    <row r="3" spans="2:34" ht="13.5" customHeight="1" x14ac:dyDescent="0.25">
      <c r="B3" s="2"/>
      <c r="C3" s="11"/>
      <c r="D3" s="249">
        <v>44652</v>
      </c>
      <c r="E3" s="250"/>
      <c r="F3" s="250"/>
      <c r="G3" s="250">
        <v>44682</v>
      </c>
      <c r="H3" s="250"/>
      <c r="I3" s="250"/>
      <c r="J3" s="251">
        <v>44713</v>
      </c>
      <c r="K3" s="251"/>
      <c r="L3" s="252"/>
      <c r="M3" s="1"/>
      <c r="N3" s="270" t="s">
        <v>23</v>
      </c>
      <c r="O3" s="255" t="s">
        <v>24</v>
      </c>
      <c r="P3" s="256"/>
      <c r="Q3" s="256"/>
      <c r="R3" s="256"/>
      <c r="S3" s="257"/>
      <c r="T3" s="258" t="s">
        <v>25</v>
      </c>
      <c r="U3" s="259"/>
      <c r="V3" s="259"/>
      <c r="W3" s="259"/>
      <c r="X3" s="260"/>
      <c r="Y3" s="258" t="s">
        <v>26</v>
      </c>
      <c r="Z3" s="259"/>
      <c r="AA3" s="259"/>
      <c r="AB3" s="259"/>
      <c r="AC3" s="260"/>
      <c r="AD3" s="258" t="s">
        <v>27</v>
      </c>
      <c r="AE3" s="259"/>
      <c r="AF3" s="259"/>
      <c r="AG3" s="259"/>
      <c r="AH3" s="260"/>
    </row>
    <row r="4" spans="2:34" ht="16.2" thickBot="1" x14ac:dyDescent="0.4">
      <c r="B4" s="12"/>
      <c r="C4" s="13"/>
      <c r="D4" s="178" t="s">
        <v>28</v>
      </c>
      <c r="E4" s="178" t="s">
        <v>29</v>
      </c>
      <c r="F4" s="178" t="s">
        <v>30</v>
      </c>
      <c r="G4" s="178" t="s">
        <v>28</v>
      </c>
      <c r="H4" s="178" t="s">
        <v>29</v>
      </c>
      <c r="I4" s="178" t="s">
        <v>30</v>
      </c>
      <c r="J4" s="179" t="s">
        <v>28</v>
      </c>
      <c r="K4" s="178" t="s">
        <v>29</v>
      </c>
      <c r="L4" s="180" t="s">
        <v>30</v>
      </c>
      <c r="N4" s="271"/>
      <c r="O4" s="153" t="s">
        <v>31</v>
      </c>
      <c r="P4" s="147" t="s">
        <v>32</v>
      </c>
      <c r="Q4" s="147" t="s">
        <v>33</v>
      </c>
      <c r="R4" s="147" t="s">
        <v>34</v>
      </c>
      <c r="S4" s="154" t="s">
        <v>35</v>
      </c>
      <c r="T4" s="163" t="s">
        <v>36</v>
      </c>
      <c r="U4" s="29" t="s">
        <v>37</v>
      </c>
      <c r="V4" s="147" t="s">
        <v>38</v>
      </c>
      <c r="W4" s="147" t="s">
        <v>39</v>
      </c>
      <c r="X4" s="155" t="s">
        <v>40</v>
      </c>
      <c r="Y4" s="163" t="s">
        <v>36</v>
      </c>
      <c r="Z4" s="29" t="s">
        <v>37</v>
      </c>
      <c r="AA4" s="150" t="s">
        <v>38</v>
      </c>
      <c r="AB4" s="147" t="s">
        <v>39</v>
      </c>
      <c r="AC4" s="155" t="s">
        <v>40</v>
      </c>
      <c r="AD4" s="163" t="s">
        <v>36</v>
      </c>
      <c r="AE4" s="29" t="s">
        <v>37</v>
      </c>
      <c r="AF4" s="150" t="s">
        <v>38</v>
      </c>
      <c r="AG4" s="147" t="s">
        <v>39</v>
      </c>
      <c r="AH4" s="155" t="s">
        <v>40</v>
      </c>
    </row>
    <row r="5" spans="2:34" ht="12.75" customHeight="1" thickTop="1" x14ac:dyDescent="0.25">
      <c r="B5" s="237" t="s">
        <v>41</v>
      </c>
      <c r="C5" s="10" t="s">
        <v>42</v>
      </c>
      <c r="D5" s="8">
        <f>MIN(V5:V35)</f>
        <v>1.3</v>
      </c>
      <c r="E5" s="8">
        <f>MIN(AA5:AA35)</f>
        <v>14.9</v>
      </c>
      <c r="F5" s="51">
        <f>MIN(AF5:AF35)</f>
        <v>104.1</v>
      </c>
      <c r="G5" s="51">
        <f>MIN(V36:V63)</f>
        <v>1.2</v>
      </c>
      <c r="H5" s="51">
        <f>MIN(AA36:AA63)</f>
        <v>6.2</v>
      </c>
      <c r="I5" s="51">
        <f>MIN(AF36:AF63)</f>
        <v>23.1</v>
      </c>
      <c r="J5" s="181">
        <f>MIN(V64:V95)</f>
        <v>1.2</v>
      </c>
      <c r="K5" s="181">
        <f>MIN(AA64:AA95)</f>
        <v>11</v>
      </c>
      <c r="L5" s="51">
        <f>MIN(AF64:AF95)</f>
        <v>20.5</v>
      </c>
      <c r="N5" s="41">
        <f>'A52A Boiler 6'!N5</f>
        <v>44652</v>
      </c>
      <c r="O5" s="171">
        <v>0.78920000000000001</v>
      </c>
      <c r="P5" s="140">
        <v>9.5899999999999999E-2</v>
      </c>
      <c r="Q5" s="140">
        <v>0.03</v>
      </c>
      <c r="R5" s="140">
        <v>8.4900000000000003E-2</v>
      </c>
      <c r="S5" s="172">
        <v>0</v>
      </c>
      <c r="T5" s="60">
        <v>24</v>
      </c>
      <c r="U5" s="125">
        <v>0</v>
      </c>
      <c r="V5" s="126">
        <v>2</v>
      </c>
      <c r="W5" s="126">
        <v>15.5</v>
      </c>
      <c r="X5" s="45" t="str">
        <f t="shared" ref="X5:X35" si="0">IF(V5&gt;W5,"YES","NO")</f>
        <v>NO</v>
      </c>
      <c r="Y5" s="60">
        <v>24</v>
      </c>
      <c r="Z5" s="125">
        <f>U5</f>
        <v>0</v>
      </c>
      <c r="AA5" s="126">
        <v>24.8</v>
      </c>
      <c r="AB5" s="126">
        <v>240.5</v>
      </c>
      <c r="AC5" s="45" t="str">
        <f t="shared" ref="AC5:AC35" si="1">IF(AA5&gt;AB5,"YES","NO")</f>
        <v>NO</v>
      </c>
      <c r="AD5" s="60">
        <v>24</v>
      </c>
      <c r="AE5" s="125">
        <f>Z5</f>
        <v>0</v>
      </c>
      <c r="AF5" s="126">
        <v>109.7</v>
      </c>
      <c r="AG5" s="126">
        <v>330.5</v>
      </c>
      <c r="AH5" s="45" t="str">
        <f t="shared" ref="AH5:AH35" si="2">IF(AF5&gt;AG5,"YES","NO")</f>
        <v>NO</v>
      </c>
    </row>
    <row r="6" spans="2:34" x14ac:dyDescent="0.25">
      <c r="B6" s="238"/>
      <c r="C6" s="7" t="s">
        <v>43</v>
      </c>
      <c r="D6" s="8">
        <f>MAX(V5:V35)</f>
        <v>2.6</v>
      </c>
      <c r="E6" s="8">
        <f>MAX(AA5:AA35)</f>
        <v>30.8</v>
      </c>
      <c r="F6" s="51">
        <f>MAX(AF5:AF35)</f>
        <v>157.5</v>
      </c>
      <c r="G6" s="51">
        <f>MAX(V36:V63)</f>
        <v>1.9</v>
      </c>
      <c r="H6" s="51">
        <f>MAX(AA36:AA63)</f>
        <v>39.700000000000003</v>
      </c>
      <c r="I6" s="51">
        <f>MAX(AF36:AF63)</f>
        <v>184.1</v>
      </c>
      <c r="J6" s="181">
        <f>MAX(V64:V95)</f>
        <v>2.4</v>
      </c>
      <c r="K6" s="181">
        <f>MAX(AA64:AA95)</f>
        <v>23.3</v>
      </c>
      <c r="L6" s="51">
        <f>MAX(AF64:AF95)</f>
        <v>57.6</v>
      </c>
      <c r="N6" s="41">
        <f>N5+1</f>
        <v>44653</v>
      </c>
      <c r="O6" s="171">
        <v>0.86460000000000004</v>
      </c>
      <c r="P6" s="140">
        <v>9.06E-2</v>
      </c>
      <c r="Q6" s="140">
        <v>3.4799999999999998E-2</v>
      </c>
      <c r="R6" s="140">
        <v>0.01</v>
      </c>
      <c r="S6" s="172">
        <v>0</v>
      </c>
      <c r="T6" s="60">
        <v>24</v>
      </c>
      <c r="U6" s="125">
        <v>0</v>
      </c>
      <c r="V6" s="126">
        <v>2.1</v>
      </c>
      <c r="W6" s="126">
        <v>13.5</v>
      </c>
      <c r="X6" s="45" t="str">
        <f t="shared" si="0"/>
        <v>NO</v>
      </c>
      <c r="Y6" s="60">
        <v>24</v>
      </c>
      <c r="Z6" s="125">
        <f t="shared" ref="Z6:Z69" si="3">U6</f>
        <v>0</v>
      </c>
      <c r="AA6" s="126">
        <v>21.1</v>
      </c>
      <c r="AB6" s="126">
        <v>236.7</v>
      </c>
      <c r="AC6" s="45" t="str">
        <f t="shared" si="1"/>
        <v>NO</v>
      </c>
      <c r="AD6" s="60">
        <v>24</v>
      </c>
      <c r="AE6" s="125">
        <f t="shared" ref="AE6:AE69" si="4">Z6</f>
        <v>0</v>
      </c>
      <c r="AF6" s="126">
        <v>123.2</v>
      </c>
      <c r="AG6" s="126">
        <v>327</v>
      </c>
      <c r="AH6" s="45" t="str">
        <f t="shared" si="2"/>
        <v>NO</v>
      </c>
    </row>
    <row r="7" spans="2:34" x14ac:dyDescent="0.25">
      <c r="B7" s="238"/>
      <c r="C7" s="7" t="s">
        <v>44</v>
      </c>
      <c r="D7" s="36">
        <f>COUNTIF(X5:X35,"YES")</f>
        <v>0</v>
      </c>
      <c r="E7" s="36">
        <f>COUNTIF(AC5:AC35,"YES")</f>
        <v>0</v>
      </c>
      <c r="F7" s="53">
        <f>COUNTIF(AH5:AH35,"YES")</f>
        <v>0</v>
      </c>
      <c r="G7" s="53">
        <f>COUNTIF(X36:X63,"YES")</f>
        <v>0</v>
      </c>
      <c r="H7" s="53">
        <f>COUNTIF(AC36:AC63,"YES")</f>
        <v>0</v>
      </c>
      <c r="I7" s="53">
        <f>COUNTIF(AH36:AH63,"YES")</f>
        <v>0</v>
      </c>
      <c r="J7" s="53">
        <f>COUNTIF(X64:X95,"YES")</f>
        <v>0</v>
      </c>
      <c r="K7" s="53">
        <f>COUNTIF(AC64:AC95,"YES")</f>
        <v>0</v>
      </c>
      <c r="L7" s="53">
        <f>COUNTIF(AH64:AH95,"YES")</f>
        <v>0</v>
      </c>
      <c r="N7" s="41">
        <f t="shared" ref="N7:N70" si="5">N6+1</f>
        <v>44654</v>
      </c>
      <c r="O7" s="171">
        <v>0.79800000000000004</v>
      </c>
      <c r="P7" s="140">
        <v>8.43E-2</v>
      </c>
      <c r="Q7" s="140">
        <v>2.3199999999999998E-2</v>
      </c>
      <c r="R7" s="140">
        <v>9.4500000000000001E-2</v>
      </c>
      <c r="S7" s="172">
        <v>0</v>
      </c>
      <c r="T7" s="60">
        <v>24</v>
      </c>
      <c r="U7" s="125">
        <v>0</v>
      </c>
      <c r="V7" s="126">
        <v>2</v>
      </c>
      <c r="W7" s="126">
        <v>15.5</v>
      </c>
      <c r="X7" s="45" t="str">
        <f t="shared" si="0"/>
        <v>NO</v>
      </c>
      <c r="Y7" s="60">
        <v>24</v>
      </c>
      <c r="Z7" s="125">
        <f t="shared" si="3"/>
        <v>0</v>
      </c>
      <c r="AA7" s="126">
        <v>21.6</v>
      </c>
      <c r="AB7" s="126">
        <v>239.1</v>
      </c>
      <c r="AC7" s="45" t="str">
        <f t="shared" si="1"/>
        <v>NO</v>
      </c>
      <c r="AD7" s="60">
        <v>24</v>
      </c>
      <c r="AE7" s="125">
        <f t="shared" si="4"/>
        <v>0</v>
      </c>
      <c r="AF7" s="126">
        <v>118.1</v>
      </c>
      <c r="AG7" s="126">
        <v>332</v>
      </c>
      <c r="AH7" s="45" t="str">
        <f t="shared" si="2"/>
        <v>NO</v>
      </c>
    </row>
    <row r="8" spans="2:34" x14ac:dyDescent="0.25">
      <c r="B8" s="239" t="s">
        <v>45</v>
      </c>
      <c r="C8" s="240"/>
      <c r="D8" s="231">
        <v>1.6</v>
      </c>
      <c r="E8" s="232">
        <v>22</v>
      </c>
      <c r="F8" s="232">
        <v>126.3</v>
      </c>
      <c r="G8" s="214">
        <v>1.5</v>
      </c>
      <c r="H8" s="233">
        <v>16.5</v>
      </c>
      <c r="I8" s="214">
        <v>117.9</v>
      </c>
      <c r="J8" s="215">
        <v>1.6</v>
      </c>
      <c r="K8" s="234">
        <v>15.8</v>
      </c>
      <c r="L8" s="214">
        <v>33.6</v>
      </c>
      <c r="N8" s="41">
        <f t="shared" si="5"/>
        <v>44655</v>
      </c>
      <c r="O8" s="171">
        <v>0.78080000000000005</v>
      </c>
      <c r="P8" s="140">
        <v>6.6000000000000003E-2</v>
      </c>
      <c r="Q8" s="140">
        <v>7.7600000000000002E-2</v>
      </c>
      <c r="R8" s="140">
        <v>7.5600000000000001E-2</v>
      </c>
      <c r="S8" s="172">
        <v>0</v>
      </c>
      <c r="T8" s="60">
        <v>24</v>
      </c>
      <c r="U8" s="125">
        <v>0</v>
      </c>
      <c r="V8" s="126">
        <v>1.5</v>
      </c>
      <c r="W8" s="126">
        <v>14.4</v>
      </c>
      <c r="X8" s="45" t="str">
        <f t="shared" si="0"/>
        <v>NO</v>
      </c>
      <c r="Y8" s="60">
        <v>24</v>
      </c>
      <c r="Z8" s="125">
        <f t="shared" si="3"/>
        <v>0</v>
      </c>
      <c r="AA8" s="126">
        <v>21.6</v>
      </c>
      <c r="AB8" s="126">
        <v>225.1</v>
      </c>
      <c r="AC8" s="45" t="str">
        <f t="shared" si="1"/>
        <v>NO</v>
      </c>
      <c r="AD8" s="60">
        <v>24</v>
      </c>
      <c r="AE8" s="125">
        <f t="shared" si="4"/>
        <v>0</v>
      </c>
      <c r="AF8" s="126">
        <v>117.7</v>
      </c>
      <c r="AG8" s="126">
        <v>319.8</v>
      </c>
      <c r="AH8" s="45" t="str">
        <f t="shared" si="2"/>
        <v>NO</v>
      </c>
    </row>
    <row r="9" spans="2:34" ht="13.8" thickBot="1" x14ac:dyDescent="0.3">
      <c r="B9" s="241" t="s">
        <v>46</v>
      </c>
      <c r="C9" s="242"/>
      <c r="D9" s="234">
        <v>13.8</v>
      </c>
      <c r="E9" s="233">
        <v>216.2</v>
      </c>
      <c r="F9" s="233">
        <v>296.2</v>
      </c>
      <c r="G9" s="218">
        <v>14.2</v>
      </c>
      <c r="H9" s="218">
        <v>215.4</v>
      </c>
      <c r="I9" s="218">
        <v>291.60000000000002</v>
      </c>
      <c r="J9" s="218">
        <v>15.2</v>
      </c>
      <c r="K9" s="218">
        <v>223.6</v>
      </c>
      <c r="L9" s="219">
        <v>299</v>
      </c>
      <c r="N9" s="41">
        <f t="shared" si="5"/>
        <v>44656</v>
      </c>
      <c r="O9" s="171">
        <v>0.80640000000000001</v>
      </c>
      <c r="P9" s="140">
        <v>3.4599999999999999E-2</v>
      </c>
      <c r="Q9" s="140">
        <v>0.10059999999999999</v>
      </c>
      <c r="R9" s="140">
        <v>5.8400000000000001E-2</v>
      </c>
      <c r="S9" s="172">
        <v>0</v>
      </c>
      <c r="T9" s="60">
        <v>24</v>
      </c>
      <c r="U9" s="125">
        <v>0</v>
      </c>
      <c r="V9" s="126">
        <v>1.5</v>
      </c>
      <c r="W9" s="126">
        <v>13.1</v>
      </c>
      <c r="X9" s="45" t="str">
        <f t="shared" si="0"/>
        <v>NO</v>
      </c>
      <c r="Y9" s="60">
        <v>24</v>
      </c>
      <c r="Z9" s="125">
        <f t="shared" si="3"/>
        <v>0</v>
      </c>
      <c r="AA9" s="126">
        <v>22.5</v>
      </c>
      <c r="AB9" s="126">
        <v>213.3</v>
      </c>
      <c r="AC9" s="45" t="str">
        <f t="shared" si="1"/>
        <v>NO</v>
      </c>
      <c r="AD9" s="60">
        <v>24</v>
      </c>
      <c r="AE9" s="125">
        <f t="shared" si="4"/>
        <v>0</v>
      </c>
      <c r="AF9" s="126">
        <v>120.8</v>
      </c>
      <c r="AG9" s="126">
        <v>313.8</v>
      </c>
      <c r="AH9" s="45" t="str">
        <f t="shared" si="2"/>
        <v>NO</v>
      </c>
    </row>
    <row r="10" spans="2:34" ht="13.8" thickTop="1" x14ac:dyDescent="0.25">
      <c r="N10" s="41">
        <f t="shared" si="5"/>
        <v>44657</v>
      </c>
      <c r="O10" s="171">
        <v>0.77339999999999998</v>
      </c>
      <c r="P10" s="140">
        <v>4.6699999999999998E-2</v>
      </c>
      <c r="Q10" s="140">
        <v>8.8400000000000006E-2</v>
      </c>
      <c r="R10" s="140">
        <v>9.1499999999999998E-2</v>
      </c>
      <c r="S10" s="172">
        <v>0</v>
      </c>
      <c r="T10" s="60">
        <v>24</v>
      </c>
      <c r="U10" s="125">
        <v>0</v>
      </c>
      <c r="V10" s="126">
        <v>1.5</v>
      </c>
      <c r="W10" s="126">
        <v>14.2</v>
      </c>
      <c r="X10" s="45" t="str">
        <f t="shared" si="0"/>
        <v>NO</v>
      </c>
      <c r="Y10" s="60">
        <v>24</v>
      </c>
      <c r="Z10" s="125">
        <f t="shared" si="3"/>
        <v>0</v>
      </c>
      <c r="AA10" s="126">
        <v>17.899999999999999</v>
      </c>
      <c r="AB10" s="126">
        <v>218.4</v>
      </c>
      <c r="AC10" s="45" t="str">
        <f t="shared" si="1"/>
        <v>NO</v>
      </c>
      <c r="AD10" s="60">
        <v>24</v>
      </c>
      <c r="AE10" s="125">
        <f t="shared" si="4"/>
        <v>0</v>
      </c>
      <c r="AF10" s="126">
        <v>109.8</v>
      </c>
      <c r="AG10" s="126">
        <v>316.89999999999998</v>
      </c>
      <c r="AH10" s="45" t="str">
        <f t="shared" si="2"/>
        <v>NO</v>
      </c>
    </row>
    <row r="11" spans="2:34" x14ac:dyDescent="0.25">
      <c r="N11" s="41">
        <f t="shared" si="5"/>
        <v>44658</v>
      </c>
      <c r="O11" s="171">
        <v>0.749</v>
      </c>
      <c r="P11" s="140">
        <v>8.7499999999999994E-2</v>
      </c>
      <c r="Q11" s="140">
        <v>9.2999999999999999E-2</v>
      </c>
      <c r="R11" s="140">
        <v>7.0499999999999993E-2</v>
      </c>
      <c r="S11" s="172">
        <v>0</v>
      </c>
      <c r="T11" s="60">
        <v>24</v>
      </c>
      <c r="U11" s="125">
        <v>0</v>
      </c>
      <c r="V11" s="126">
        <v>1.8</v>
      </c>
      <c r="W11" s="126">
        <v>14.6</v>
      </c>
      <c r="X11" s="45" t="str">
        <f t="shared" si="0"/>
        <v>NO</v>
      </c>
      <c r="Y11" s="60">
        <v>24</v>
      </c>
      <c r="Z11" s="125">
        <f t="shared" si="3"/>
        <v>0</v>
      </c>
      <c r="AA11" s="126">
        <v>15.7</v>
      </c>
      <c r="AB11" s="126">
        <v>226.6</v>
      </c>
      <c r="AC11" s="45" t="str">
        <f t="shared" si="1"/>
        <v>NO</v>
      </c>
      <c r="AD11" s="60">
        <v>24</v>
      </c>
      <c r="AE11" s="125">
        <f t="shared" si="4"/>
        <v>0</v>
      </c>
      <c r="AF11" s="126">
        <v>108.2</v>
      </c>
      <c r="AG11" s="126">
        <v>315.8</v>
      </c>
      <c r="AH11" s="45" t="str">
        <f t="shared" si="2"/>
        <v>NO</v>
      </c>
    </row>
    <row r="12" spans="2:34" x14ac:dyDescent="0.25">
      <c r="N12" s="41">
        <f t="shared" si="5"/>
        <v>44659</v>
      </c>
      <c r="O12" s="171">
        <v>0.53290000000000004</v>
      </c>
      <c r="P12" s="140">
        <v>0.1603</v>
      </c>
      <c r="Q12" s="140">
        <v>0.16789999999999999</v>
      </c>
      <c r="R12" s="140">
        <v>6.2100000000000002E-2</v>
      </c>
      <c r="S12" s="172">
        <v>7.6999999999999999E-2</v>
      </c>
      <c r="T12" s="60">
        <v>24</v>
      </c>
      <c r="U12" s="125">
        <v>10</v>
      </c>
      <c r="V12" s="126">
        <v>2.6</v>
      </c>
      <c r="W12" s="126">
        <v>16.2</v>
      </c>
      <c r="X12" s="45" t="str">
        <f t="shared" si="0"/>
        <v>NO</v>
      </c>
      <c r="Y12" s="60">
        <v>24</v>
      </c>
      <c r="Z12" s="125">
        <f t="shared" si="3"/>
        <v>10</v>
      </c>
      <c r="AA12" s="126">
        <v>29</v>
      </c>
      <c r="AB12" s="126">
        <v>231.4</v>
      </c>
      <c r="AC12" s="45" t="str">
        <f t="shared" si="1"/>
        <v>NO</v>
      </c>
      <c r="AD12" s="60">
        <v>24</v>
      </c>
      <c r="AE12" s="125">
        <f t="shared" si="4"/>
        <v>10</v>
      </c>
      <c r="AF12" s="126">
        <v>104.1</v>
      </c>
      <c r="AG12" s="126">
        <v>284.2</v>
      </c>
      <c r="AH12" s="45" t="str">
        <f t="shared" si="2"/>
        <v>NO</v>
      </c>
    </row>
    <row r="13" spans="2:34" x14ac:dyDescent="0.25">
      <c r="N13" s="41">
        <f t="shared" si="5"/>
        <v>44660</v>
      </c>
      <c r="O13" s="171">
        <v>0.82399999999999995</v>
      </c>
      <c r="P13" s="140">
        <v>9.4899999999999998E-2</v>
      </c>
      <c r="Q13" s="140">
        <v>4.02E-2</v>
      </c>
      <c r="R13" s="140">
        <v>4.0899999999999999E-2</v>
      </c>
      <c r="S13" s="172">
        <v>0</v>
      </c>
      <c r="T13" s="60">
        <v>24</v>
      </c>
      <c r="U13" s="125">
        <v>0</v>
      </c>
      <c r="V13" s="126">
        <v>2</v>
      </c>
      <c r="W13" s="126">
        <v>14.4</v>
      </c>
      <c r="X13" s="45" t="str">
        <f t="shared" si="0"/>
        <v>NO</v>
      </c>
      <c r="Y13" s="60">
        <v>24</v>
      </c>
      <c r="Z13" s="125">
        <f t="shared" si="3"/>
        <v>0</v>
      </c>
      <c r="AA13" s="126">
        <v>24.3</v>
      </c>
      <c r="AB13" s="126">
        <v>237.5</v>
      </c>
      <c r="AC13" s="45" t="str">
        <f t="shared" si="1"/>
        <v>NO</v>
      </c>
      <c r="AD13" s="60">
        <v>24</v>
      </c>
      <c r="AE13" s="125">
        <f t="shared" si="4"/>
        <v>0</v>
      </c>
      <c r="AF13" s="126">
        <v>118.1</v>
      </c>
      <c r="AG13" s="126">
        <v>327</v>
      </c>
      <c r="AH13" s="45" t="str">
        <f t="shared" si="2"/>
        <v>NO</v>
      </c>
    </row>
    <row r="14" spans="2:34" x14ac:dyDescent="0.25">
      <c r="N14" s="41">
        <f t="shared" si="5"/>
        <v>44661</v>
      </c>
      <c r="O14" s="171">
        <v>0.82330000000000003</v>
      </c>
      <c r="P14" s="140">
        <v>0.1109</v>
      </c>
      <c r="Q14" s="140">
        <v>2.58E-2</v>
      </c>
      <c r="R14" s="140">
        <v>0.04</v>
      </c>
      <c r="S14" s="172">
        <v>0</v>
      </c>
      <c r="T14" s="60">
        <v>24</v>
      </c>
      <c r="U14" s="125">
        <v>0</v>
      </c>
      <c r="V14" s="126">
        <v>1.8</v>
      </c>
      <c r="W14" s="126">
        <v>14.7</v>
      </c>
      <c r="X14" s="45" t="str">
        <f t="shared" si="0"/>
        <v>NO</v>
      </c>
      <c r="Y14" s="60">
        <v>24</v>
      </c>
      <c r="Z14" s="125">
        <f t="shared" si="3"/>
        <v>0</v>
      </c>
      <c r="AA14" s="126">
        <v>26.2</v>
      </c>
      <c r="AB14" s="126">
        <v>243.5</v>
      </c>
      <c r="AC14" s="45" t="str">
        <f t="shared" si="1"/>
        <v>NO</v>
      </c>
      <c r="AD14" s="60">
        <v>24</v>
      </c>
      <c r="AE14" s="125">
        <f t="shared" si="4"/>
        <v>0</v>
      </c>
      <c r="AF14" s="126">
        <v>124.8</v>
      </c>
      <c r="AG14" s="126">
        <v>330</v>
      </c>
      <c r="AH14" s="45" t="str">
        <f t="shared" si="2"/>
        <v>NO</v>
      </c>
    </row>
    <row r="15" spans="2:34" x14ac:dyDescent="0.25">
      <c r="N15" s="41">
        <f t="shared" si="5"/>
        <v>44662</v>
      </c>
      <c r="O15" s="171">
        <v>0.79979999999999996</v>
      </c>
      <c r="P15" s="140">
        <v>8.4199999999999997E-2</v>
      </c>
      <c r="Q15" s="140">
        <v>5.8999999999999999E-3</v>
      </c>
      <c r="R15" s="140">
        <v>0.1101</v>
      </c>
      <c r="S15" s="172">
        <v>0</v>
      </c>
      <c r="T15" s="60">
        <v>24</v>
      </c>
      <c r="U15" s="125">
        <v>0</v>
      </c>
      <c r="V15" s="126">
        <v>1.6</v>
      </c>
      <c r="W15" s="126">
        <v>16</v>
      </c>
      <c r="X15" s="45" t="str">
        <f t="shared" si="0"/>
        <v>NO</v>
      </c>
      <c r="Y15" s="60">
        <v>24</v>
      </c>
      <c r="Z15" s="125">
        <f t="shared" si="3"/>
        <v>0</v>
      </c>
      <c r="AA15" s="126">
        <v>21.5</v>
      </c>
      <c r="AB15" s="126">
        <v>242.4</v>
      </c>
      <c r="AC15" s="45" t="str">
        <f t="shared" si="1"/>
        <v>NO</v>
      </c>
      <c r="AD15" s="60">
        <v>24</v>
      </c>
      <c r="AE15" s="125">
        <f t="shared" si="4"/>
        <v>0</v>
      </c>
      <c r="AF15" s="128">
        <v>121.8</v>
      </c>
      <c r="AG15" s="126">
        <v>336.2</v>
      </c>
      <c r="AH15" s="45" t="str">
        <f t="shared" si="2"/>
        <v>NO</v>
      </c>
    </row>
    <row r="16" spans="2:34" x14ac:dyDescent="0.25">
      <c r="N16" s="41">
        <f t="shared" si="5"/>
        <v>44663</v>
      </c>
      <c r="O16" s="171">
        <v>0.83220000000000005</v>
      </c>
      <c r="P16" s="140">
        <v>8.3000000000000004E-2</v>
      </c>
      <c r="Q16" s="140">
        <v>1.09E-2</v>
      </c>
      <c r="R16" s="140">
        <v>7.3899999999999993E-2</v>
      </c>
      <c r="S16" s="172">
        <v>0</v>
      </c>
      <c r="T16" s="60">
        <v>24</v>
      </c>
      <c r="U16" s="125">
        <v>0</v>
      </c>
      <c r="V16" s="126">
        <v>1.6</v>
      </c>
      <c r="W16" s="126">
        <v>15.1</v>
      </c>
      <c r="X16" s="45" t="str">
        <f t="shared" si="0"/>
        <v>NO</v>
      </c>
      <c r="Y16" s="60">
        <v>24</v>
      </c>
      <c r="Z16" s="125">
        <f t="shared" si="3"/>
        <v>0</v>
      </c>
      <c r="AA16" s="126">
        <v>23.6</v>
      </c>
      <c r="AB16" s="126">
        <v>240.9</v>
      </c>
      <c r="AC16" s="45" t="str">
        <f t="shared" si="1"/>
        <v>NO</v>
      </c>
      <c r="AD16" s="60">
        <v>24</v>
      </c>
      <c r="AE16" s="125">
        <f t="shared" si="4"/>
        <v>0</v>
      </c>
      <c r="AF16" s="126">
        <v>121.3</v>
      </c>
      <c r="AG16" s="126">
        <v>334.5</v>
      </c>
      <c r="AH16" s="45" t="str">
        <f t="shared" si="2"/>
        <v>NO</v>
      </c>
    </row>
    <row r="17" spans="14:34" s="2" customFormat="1" x14ac:dyDescent="0.25">
      <c r="N17" s="41">
        <f t="shared" si="5"/>
        <v>44664</v>
      </c>
      <c r="O17" s="173">
        <v>0.66410000000000002</v>
      </c>
      <c r="P17" s="142">
        <v>0.10580000000000001</v>
      </c>
      <c r="Q17" s="140">
        <v>9.1399999999999995E-2</v>
      </c>
      <c r="R17" s="142">
        <v>5.3699999999999998E-2</v>
      </c>
      <c r="S17" s="174">
        <v>8.4900000000000003E-2</v>
      </c>
      <c r="T17" s="60">
        <v>24</v>
      </c>
      <c r="U17" s="127">
        <v>6</v>
      </c>
      <c r="V17" s="128">
        <v>2.2000000000000002</v>
      </c>
      <c r="W17" s="128">
        <v>15.9</v>
      </c>
      <c r="X17" s="45" t="str">
        <f t="shared" si="0"/>
        <v>NO</v>
      </c>
      <c r="Y17" s="60">
        <v>24</v>
      </c>
      <c r="Z17" s="125">
        <f t="shared" si="3"/>
        <v>6</v>
      </c>
      <c r="AA17" s="128">
        <v>27</v>
      </c>
      <c r="AB17" s="128">
        <v>235.4</v>
      </c>
      <c r="AC17" s="45" t="str">
        <f t="shared" si="1"/>
        <v>NO</v>
      </c>
      <c r="AD17" s="60">
        <v>24</v>
      </c>
      <c r="AE17" s="125">
        <f t="shared" si="4"/>
        <v>6</v>
      </c>
      <c r="AF17" s="128">
        <v>131.9</v>
      </c>
      <c r="AG17" s="128">
        <v>305</v>
      </c>
      <c r="AH17" s="45" t="str">
        <f t="shared" si="2"/>
        <v>NO</v>
      </c>
    </row>
    <row r="18" spans="14:34" x14ac:dyDescent="0.25">
      <c r="N18" s="41">
        <f t="shared" si="5"/>
        <v>44665</v>
      </c>
      <c r="O18" s="171">
        <v>0.64710000000000001</v>
      </c>
      <c r="P18" s="140">
        <v>0.16</v>
      </c>
      <c r="Q18" s="140">
        <v>0.1477</v>
      </c>
      <c r="R18" s="140">
        <v>4.5199999999999997E-2</v>
      </c>
      <c r="S18" s="172">
        <v>0</v>
      </c>
      <c r="T18" s="60">
        <v>24</v>
      </c>
      <c r="U18" s="125">
        <v>4</v>
      </c>
      <c r="V18" s="126">
        <v>1.7</v>
      </c>
      <c r="W18" s="126">
        <v>14.6</v>
      </c>
      <c r="X18" s="45" t="str">
        <f t="shared" si="0"/>
        <v>NO</v>
      </c>
      <c r="Y18" s="60">
        <v>24</v>
      </c>
      <c r="Z18" s="125">
        <f t="shared" si="3"/>
        <v>4</v>
      </c>
      <c r="AA18" s="126">
        <v>30.2</v>
      </c>
      <c r="AB18" s="126">
        <v>229.6</v>
      </c>
      <c r="AC18" s="45" t="str">
        <f t="shared" si="1"/>
        <v>NO</v>
      </c>
      <c r="AD18" s="60">
        <v>24</v>
      </c>
      <c r="AE18" s="125">
        <f t="shared" si="4"/>
        <v>4</v>
      </c>
      <c r="AF18" s="126">
        <v>148.69999999999999</v>
      </c>
      <c r="AG18" s="126">
        <v>297.8</v>
      </c>
      <c r="AH18" s="45" t="str">
        <f t="shared" si="2"/>
        <v>NO</v>
      </c>
    </row>
    <row r="19" spans="14:34" x14ac:dyDescent="0.25">
      <c r="N19" s="41">
        <f t="shared" si="5"/>
        <v>44666</v>
      </c>
      <c r="O19" s="171">
        <v>0.79530000000000001</v>
      </c>
      <c r="P19" s="140">
        <v>0.12989999999999999</v>
      </c>
      <c r="Q19" s="140">
        <v>2.3300000000000001E-2</v>
      </c>
      <c r="R19" s="140">
        <v>5.1499999999999997E-2</v>
      </c>
      <c r="S19" s="172">
        <v>0</v>
      </c>
      <c r="T19" s="60">
        <v>24</v>
      </c>
      <c r="U19" s="125">
        <v>0</v>
      </c>
      <c r="V19" s="126">
        <v>1.5</v>
      </c>
      <c r="W19" s="126">
        <v>15.6</v>
      </c>
      <c r="X19" s="45" t="str">
        <f t="shared" si="0"/>
        <v>NO</v>
      </c>
      <c r="Y19" s="60">
        <v>24</v>
      </c>
      <c r="Z19" s="125">
        <f t="shared" si="3"/>
        <v>0</v>
      </c>
      <c r="AA19" s="126">
        <v>23.6</v>
      </c>
      <c r="AB19" s="126">
        <v>249.5</v>
      </c>
      <c r="AC19" s="45" t="str">
        <f t="shared" si="1"/>
        <v>NO</v>
      </c>
      <c r="AD19" s="60">
        <v>24</v>
      </c>
      <c r="AE19" s="125">
        <f t="shared" si="4"/>
        <v>0</v>
      </c>
      <c r="AF19" s="126">
        <v>138.9</v>
      </c>
      <c r="AG19" s="126">
        <v>331.7</v>
      </c>
      <c r="AH19" s="45" t="str">
        <f t="shared" si="2"/>
        <v>NO</v>
      </c>
    </row>
    <row r="20" spans="14:34" x14ac:dyDescent="0.25">
      <c r="N20" s="41">
        <f t="shared" si="5"/>
        <v>44667</v>
      </c>
      <c r="O20" s="171">
        <v>0.72489999999999999</v>
      </c>
      <c r="P20" s="140">
        <v>0.16109999999999999</v>
      </c>
      <c r="Q20" s="140">
        <v>6.6400000000000001E-2</v>
      </c>
      <c r="R20" s="140">
        <v>4.7699999999999999E-2</v>
      </c>
      <c r="S20" s="172">
        <v>0</v>
      </c>
      <c r="T20" s="60">
        <v>24</v>
      </c>
      <c r="U20" s="125">
        <v>4</v>
      </c>
      <c r="V20" s="126">
        <v>1.4</v>
      </c>
      <c r="W20" s="126">
        <v>15.5</v>
      </c>
      <c r="X20" s="45" t="str">
        <f t="shared" si="0"/>
        <v>NO</v>
      </c>
      <c r="Y20" s="60">
        <v>24</v>
      </c>
      <c r="Z20" s="125">
        <f t="shared" si="3"/>
        <v>4</v>
      </c>
      <c r="AA20" s="126">
        <v>24.8</v>
      </c>
      <c r="AB20" s="126">
        <v>247.4</v>
      </c>
      <c r="AC20" s="45" t="str">
        <f t="shared" si="1"/>
        <v>NO</v>
      </c>
      <c r="AD20" s="60">
        <v>24</v>
      </c>
      <c r="AE20" s="125">
        <f t="shared" si="4"/>
        <v>4</v>
      </c>
      <c r="AF20" s="126">
        <v>157.5</v>
      </c>
      <c r="AG20" s="126">
        <v>318.89999999999998</v>
      </c>
      <c r="AH20" s="45" t="str">
        <f t="shared" si="2"/>
        <v>NO</v>
      </c>
    </row>
    <row r="21" spans="14:34" x14ac:dyDescent="0.25">
      <c r="N21" s="41">
        <f t="shared" si="5"/>
        <v>44668</v>
      </c>
      <c r="O21" s="171">
        <v>0.81030000000000002</v>
      </c>
      <c r="P21" s="140">
        <v>0.1002</v>
      </c>
      <c r="Q21" s="140">
        <v>4.2500000000000003E-2</v>
      </c>
      <c r="R21" s="140">
        <v>4.7E-2</v>
      </c>
      <c r="S21" s="172">
        <v>0</v>
      </c>
      <c r="T21" s="60">
        <v>24</v>
      </c>
      <c r="U21" s="125">
        <v>0</v>
      </c>
      <c r="V21" s="126">
        <v>1.4</v>
      </c>
      <c r="W21" s="126">
        <v>14.6</v>
      </c>
      <c r="X21" s="45" t="str">
        <f t="shared" si="0"/>
        <v>NO</v>
      </c>
      <c r="Y21" s="60">
        <v>24</v>
      </c>
      <c r="Z21" s="125">
        <f t="shared" si="3"/>
        <v>0</v>
      </c>
      <c r="AA21" s="126">
        <v>14.9</v>
      </c>
      <c r="AB21" s="126">
        <v>238.5</v>
      </c>
      <c r="AC21" s="45" t="str">
        <f t="shared" si="1"/>
        <v>NO</v>
      </c>
      <c r="AD21" s="60">
        <v>24</v>
      </c>
      <c r="AE21" s="125">
        <f t="shared" si="4"/>
        <v>0</v>
      </c>
      <c r="AF21" s="126">
        <v>135</v>
      </c>
      <c r="AG21" s="126">
        <v>326.8</v>
      </c>
      <c r="AH21" s="45" t="str">
        <f t="shared" si="2"/>
        <v>NO</v>
      </c>
    </row>
    <row r="22" spans="14:34" x14ac:dyDescent="0.25">
      <c r="N22" s="41">
        <f t="shared" si="5"/>
        <v>44669</v>
      </c>
      <c r="O22" s="171">
        <v>0.80469999999999997</v>
      </c>
      <c r="P22" s="140">
        <v>9.98E-2</v>
      </c>
      <c r="Q22" s="140">
        <v>3.09E-2</v>
      </c>
      <c r="R22" s="140">
        <v>6.4699999999999994E-2</v>
      </c>
      <c r="S22" s="172">
        <v>0</v>
      </c>
      <c r="T22" s="60">
        <v>24</v>
      </c>
      <c r="U22" s="125">
        <v>0</v>
      </c>
      <c r="V22" s="126">
        <v>1.5</v>
      </c>
      <c r="W22" s="126">
        <v>15.1</v>
      </c>
      <c r="X22" s="45" t="str">
        <f t="shared" si="0"/>
        <v>NO</v>
      </c>
      <c r="Y22" s="60">
        <v>24</v>
      </c>
      <c r="Z22" s="125">
        <f t="shared" si="3"/>
        <v>0</v>
      </c>
      <c r="AA22" s="126">
        <v>21.7</v>
      </c>
      <c r="AB22" s="126">
        <v>240.9</v>
      </c>
      <c r="AC22" s="45" t="str">
        <f t="shared" si="1"/>
        <v>NO</v>
      </c>
      <c r="AD22" s="60">
        <v>24</v>
      </c>
      <c r="AE22" s="125">
        <f t="shared" si="4"/>
        <v>0</v>
      </c>
      <c r="AF22" s="126">
        <v>130.4</v>
      </c>
      <c r="AG22" s="126">
        <v>329.9</v>
      </c>
      <c r="AH22" s="45" t="str">
        <f t="shared" si="2"/>
        <v>NO</v>
      </c>
    </row>
    <row r="23" spans="14:34" x14ac:dyDescent="0.25">
      <c r="N23" s="41">
        <f t="shared" si="5"/>
        <v>44670</v>
      </c>
      <c r="O23" s="171">
        <v>0.75519999999999998</v>
      </c>
      <c r="P23" s="140">
        <v>0.1038</v>
      </c>
      <c r="Q23" s="140">
        <v>4.4299999999999999E-2</v>
      </c>
      <c r="R23" s="140">
        <v>9.6699999999999994E-2</v>
      </c>
      <c r="S23" s="172">
        <v>0</v>
      </c>
      <c r="T23" s="60">
        <v>24</v>
      </c>
      <c r="U23" s="125">
        <v>0</v>
      </c>
      <c r="V23" s="126">
        <v>1.6</v>
      </c>
      <c r="W23" s="126">
        <v>15.8</v>
      </c>
      <c r="X23" s="45" t="str">
        <f t="shared" si="0"/>
        <v>NO</v>
      </c>
      <c r="Y23" s="60">
        <v>24</v>
      </c>
      <c r="Z23" s="125">
        <f t="shared" si="3"/>
        <v>0</v>
      </c>
      <c r="AA23" s="126">
        <v>23.5</v>
      </c>
      <c r="AB23" s="126">
        <v>239.4</v>
      </c>
      <c r="AC23" s="45" t="str">
        <f t="shared" si="1"/>
        <v>NO</v>
      </c>
      <c r="AD23" s="60">
        <v>24</v>
      </c>
      <c r="AE23" s="125">
        <f t="shared" si="4"/>
        <v>0</v>
      </c>
      <c r="AF23" s="126">
        <v>127.3</v>
      </c>
      <c r="AG23" s="126">
        <v>327.10000000000002</v>
      </c>
      <c r="AH23" s="45" t="str">
        <f t="shared" si="2"/>
        <v>NO</v>
      </c>
    </row>
    <row r="24" spans="14:34" x14ac:dyDescent="0.25">
      <c r="N24" s="41">
        <f t="shared" si="5"/>
        <v>44671</v>
      </c>
      <c r="O24" s="171">
        <v>0.78920000000000001</v>
      </c>
      <c r="P24" s="140">
        <v>9.7100000000000006E-2</v>
      </c>
      <c r="Q24" s="140">
        <v>2.12E-2</v>
      </c>
      <c r="R24" s="140">
        <v>9.2499999999999999E-2</v>
      </c>
      <c r="S24" s="172">
        <v>0</v>
      </c>
      <c r="T24" s="60">
        <v>24</v>
      </c>
      <c r="U24" s="125">
        <v>0</v>
      </c>
      <c r="V24" s="126">
        <v>1.4</v>
      </c>
      <c r="W24" s="126">
        <v>15.8</v>
      </c>
      <c r="X24" s="45" t="str">
        <f t="shared" si="0"/>
        <v>NO</v>
      </c>
      <c r="Y24" s="60">
        <v>24</v>
      </c>
      <c r="Z24" s="125">
        <f t="shared" si="3"/>
        <v>0</v>
      </c>
      <c r="AA24" s="126">
        <v>22.6</v>
      </c>
      <c r="AB24" s="126">
        <v>242.3</v>
      </c>
      <c r="AC24" s="45" t="str">
        <f t="shared" si="1"/>
        <v>NO</v>
      </c>
      <c r="AD24" s="60">
        <v>24</v>
      </c>
      <c r="AE24" s="125">
        <f t="shared" si="4"/>
        <v>0</v>
      </c>
      <c r="AF24" s="126">
        <v>136</v>
      </c>
      <c r="AG24" s="126">
        <v>332.4</v>
      </c>
      <c r="AH24" s="45" t="str">
        <f t="shared" si="2"/>
        <v>NO</v>
      </c>
    </row>
    <row r="25" spans="14:34" x14ac:dyDescent="0.25">
      <c r="N25" s="41">
        <f t="shared" si="5"/>
        <v>44672</v>
      </c>
      <c r="O25" s="171">
        <v>0.67069999999999996</v>
      </c>
      <c r="P25" s="140">
        <v>0.14649999999999999</v>
      </c>
      <c r="Q25" s="140">
        <v>6.6199999999999995E-2</v>
      </c>
      <c r="R25" s="140">
        <v>0.1166</v>
      </c>
      <c r="S25" s="172">
        <v>0</v>
      </c>
      <c r="T25" s="60">
        <v>24</v>
      </c>
      <c r="U25" s="125">
        <v>3</v>
      </c>
      <c r="V25" s="126">
        <v>1.3</v>
      </c>
      <c r="W25" s="126">
        <v>17</v>
      </c>
      <c r="X25" s="45" t="str">
        <f t="shared" si="0"/>
        <v>NO</v>
      </c>
      <c r="Y25" s="60">
        <v>24</v>
      </c>
      <c r="Z25" s="125">
        <f t="shared" si="3"/>
        <v>3</v>
      </c>
      <c r="AA25" s="128">
        <v>23.6</v>
      </c>
      <c r="AB25" s="128">
        <v>244.3</v>
      </c>
      <c r="AC25" s="45" t="str">
        <f t="shared" si="1"/>
        <v>NO</v>
      </c>
      <c r="AD25" s="60">
        <v>24</v>
      </c>
      <c r="AE25" s="125">
        <f t="shared" si="4"/>
        <v>3</v>
      </c>
      <c r="AF25" s="128">
        <v>145.5</v>
      </c>
      <c r="AG25" s="128">
        <v>321.3</v>
      </c>
      <c r="AH25" s="45" t="str">
        <f t="shared" si="2"/>
        <v>NO</v>
      </c>
    </row>
    <row r="26" spans="14:34" x14ac:dyDescent="0.25">
      <c r="N26" s="41">
        <f t="shared" si="5"/>
        <v>44673</v>
      </c>
      <c r="O26" s="171">
        <v>0.88719999999999999</v>
      </c>
      <c r="P26" s="140">
        <v>7.4300000000000005E-2</v>
      </c>
      <c r="Q26" s="140">
        <v>1.37E-2</v>
      </c>
      <c r="R26" s="140">
        <v>2.4799999999999999E-2</v>
      </c>
      <c r="S26" s="172">
        <v>0</v>
      </c>
      <c r="T26" s="60">
        <v>24</v>
      </c>
      <c r="U26" s="125">
        <v>0</v>
      </c>
      <c r="V26" s="126">
        <v>1.4</v>
      </c>
      <c r="W26" s="126">
        <v>13.6</v>
      </c>
      <c r="X26" s="45" t="str">
        <f t="shared" si="0"/>
        <v>NO</v>
      </c>
      <c r="Y26" s="60">
        <v>24</v>
      </c>
      <c r="Z26" s="125">
        <f t="shared" si="3"/>
        <v>0</v>
      </c>
      <c r="AA26" s="128">
        <v>19.399999999999999</v>
      </c>
      <c r="AB26" s="128">
        <v>237.4</v>
      </c>
      <c r="AC26" s="45" t="str">
        <f t="shared" si="1"/>
        <v>NO</v>
      </c>
      <c r="AD26" s="60">
        <v>24</v>
      </c>
      <c r="AE26" s="125">
        <f t="shared" si="4"/>
        <v>0</v>
      </c>
      <c r="AF26" s="128">
        <v>120.2</v>
      </c>
      <c r="AG26" s="128">
        <v>332.4</v>
      </c>
      <c r="AH26" s="45" t="str">
        <f t="shared" si="2"/>
        <v>NO</v>
      </c>
    </row>
    <row r="27" spans="14:34" x14ac:dyDescent="0.25">
      <c r="N27" s="41">
        <f t="shared" si="5"/>
        <v>44674</v>
      </c>
      <c r="O27" s="171">
        <v>0.82079999999999997</v>
      </c>
      <c r="P27" s="140">
        <v>9.0899999999999995E-2</v>
      </c>
      <c r="Q27" s="140">
        <v>2.4199999999999999E-2</v>
      </c>
      <c r="R27" s="140">
        <v>6.4000000000000001E-2</v>
      </c>
      <c r="S27" s="172">
        <v>0</v>
      </c>
      <c r="T27" s="60">
        <v>24</v>
      </c>
      <c r="U27" s="125">
        <v>0</v>
      </c>
      <c r="V27" s="126">
        <v>1.4</v>
      </c>
      <c r="W27" s="126">
        <v>14.9</v>
      </c>
      <c r="X27" s="45" t="str">
        <f t="shared" si="0"/>
        <v>NO</v>
      </c>
      <c r="Y27" s="60">
        <v>24</v>
      </c>
      <c r="Z27" s="125">
        <f t="shared" si="3"/>
        <v>0</v>
      </c>
      <c r="AA27" s="128">
        <v>20.9</v>
      </c>
      <c r="AB27" s="128">
        <v>240</v>
      </c>
      <c r="AC27" s="45" t="str">
        <f t="shared" si="1"/>
        <v>NO</v>
      </c>
      <c r="AD27" s="60">
        <v>24</v>
      </c>
      <c r="AE27" s="125">
        <f t="shared" si="4"/>
        <v>0</v>
      </c>
      <c r="AF27" s="128">
        <v>115.6</v>
      </c>
      <c r="AG27" s="128">
        <v>330.7</v>
      </c>
      <c r="AH27" s="45" t="str">
        <f t="shared" si="2"/>
        <v>NO</v>
      </c>
    </row>
    <row r="28" spans="14:34" x14ac:dyDescent="0.25">
      <c r="N28" s="41">
        <f t="shared" si="5"/>
        <v>44675</v>
      </c>
      <c r="O28" s="171">
        <v>0.84299999999999997</v>
      </c>
      <c r="P28" s="140">
        <v>8.7499999999999994E-2</v>
      </c>
      <c r="Q28" s="140">
        <v>1.24E-2</v>
      </c>
      <c r="R28" s="140">
        <v>5.7099999999999998E-2</v>
      </c>
      <c r="S28" s="172">
        <v>0</v>
      </c>
      <c r="T28" s="60">
        <v>24</v>
      </c>
      <c r="U28" s="125">
        <v>0</v>
      </c>
      <c r="V28" s="126">
        <v>1.4</v>
      </c>
      <c r="W28" s="126">
        <v>14.8</v>
      </c>
      <c r="X28" s="45" t="str">
        <f t="shared" si="0"/>
        <v>NO</v>
      </c>
      <c r="Y28" s="60">
        <v>24</v>
      </c>
      <c r="Z28" s="125">
        <f t="shared" si="3"/>
        <v>0</v>
      </c>
      <c r="AA28" s="128">
        <v>15.9</v>
      </c>
      <c r="AB28" s="128">
        <v>241.3</v>
      </c>
      <c r="AC28" s="45" t="str">
        <f t="shared" si="1"/>
        <v>NO</v>
      </c>
      <c r="AD28" s="60">
        <v>24</v>
      </c>
      <c r="AE28" s="125">
        <f t="shared" si="4"/>
        <v>0</v>
      </c>
      <c r="AF28" s="128">
        <v>123</v>
      </c>
      <c r="AG28" s="128">
        <v>333.8</v>
      </c>
      <c r="AH28" s="45" t="str">
        <f t="shared" si="2"/>
        <v>NO</v>
      </c>
    </row>
    <row r="29" spans="14:34" x14ac:dyDescent="0.25">
      <c r="N29" s="41">
        <f t="shared" si="5"/>
        <v>44676</v>
      </c>
      <c r="O29" s="171">
        <v>0.82299999999999995</v>
      </c>
      <c r="P29" s="140">
        <v>7.3300000000000004E-2</v>
      </c>
      <c r="Q29" s="140">
        <v>6.8999999999999999E-3</v>
      </c>
      <c r="R29" s="140">
        <v>9.6799999999999997E-2</v>
      </c>
      <c r="S29" s="172">
        <v>0</v>
      </c>
      <c r="T29" s="60">
        <v>24</v>
      </c>
      <c r="U29" s="125">
        <v>0</v>
      </c>
      <c r="V29" s="126">
        <v>1.5</v>
      </c>
      <c r="W29" s="126">
        <v>15.5</v>
      </c>
      <c r="X29" s="45" t="str">
        <f t="shared" si="0"/>
        <v>NO</v>
      </c>
      <c r="Y29" s="60">
        <v>24</v>
      </c>
      <c r="Z29" s="125">
        <f t="shared" si="3"/>
        <v>0</v>
      </c>
      <c r="AA29" s="128">
        <v>16.100000000000001</v>
      </c>
      <c r="AB29" s="128">
        <v>239.9</v>
      </c>
      <c r="AC29" s="45" t="str">
        <f t="shared" si="1"/>
        <v>NO</v>
      </c>
      <c r="AD29" s="60">
        <v>24</v>
      </c>
      <c r="AE29" s="125">
        <f t="shared" si="4"/>
        <v>0</v>
      </c>
      <c r="AF29" s="128">
        <v>134.19999999999999</v>
      </c>
      <c r="AG29" s="128">
        <v>336</v>
      </c>
      <c r="AH29" s="45" t="str">
        <f t="shared" si="2"/>
        <v>NO</v>
      </c>
    </row>
    <row r="30" spans="14:34" x14ac:dyDescent="0.25">
      <c r="N30" s="41">
        <f t="shared" si="5"/>
        <v>44677</v>
      </c>
      <c r="O30" s="171">
        <v>0.78590000000000004</v>
      </c>
      <c r="P30" s="140">
        <v>9.9599999999999994E-2</v>
      </c>
      <c r="Q30" s="140">
        <v>1.18E-2</v>
      </c>
      <c r="R30" s="140">
        <v>0.1026</v>
      </c>
      <c r="S30" s="172">
        <v>0</v>
      </c>
      <c r="T30" s="60">
        <v>24</v>
      </c>
      <c r="U30" s="125">
        <v>0</v>
      </c>
      <c r="V30" s="126">
        <v>1.5</v>
      </c>
      <c r="W30" s="126">
        <v>16.100000000000001</v>
      </c>
      <c r="X30" s="45" t="str">
        <f t="shared" si="0"/>
        <v>NO</v>
      </c>
      <c r="Y30" s="60">
        <v>24</v>
      </c>
      <c r="Z30" s="125">
        <f t="shared" si="3"/>
        <v>0</v>
      </c>
      <c r="AA30" s="128">
        <v>21.2</v>
      </c>
      <c r="AB30" s="128">
        <v>245.5</v>
      </c>
      <c r="AC30" s="45" t="str">
        <f t="shared" si="1"/>
        <v>NO</v>
      </c>
      <c r="AD30" s="60">
        <v>24</v>
      </c>
      <c r="AE30" s="125">
        <f t="shared" si="4"/>
        <v>0</v>
      </c>
      <c r="AF30" s="128">
        <v>146.5</v>
      </c>
      <c r="AG30" s="128">
        <v>334.8</v>
      </c>
      <c r="AH30" s="45" t="str">
        <f t="shared" si="2"/>
        <v>NO</v>
      </c>
    </row>
    <row r="31" spans="14:34" x14ac:dyDescent="0.25">
      <c r="N31" s="41">
        <f t="shared" si="5"/>
        <v>44678</v>
      </c>
      <c r="O31" s="171">
        <v>0.87409999999999999</v>
      </c>
      <c r="P31" s="140">
        <v>9.2700000000000005E-2</v>
      </c>
      <c r="Q31" s="140">
        <v>2.1100000000000001E-2</v>
      </c>
      <c r="R31" s="140">
        <v>1.21E-2</v>
      </c>
      <c r="S31" s="172">
        <v>0</v>
      </c>
      <c r="T31" s="60">
        <v>24</v>
      </c>
      <c r="U31" s="125">
        <v>0</v>
      </c>
      <c r="V31" s="126">
        <v>1.5</v>
      </c>
      <c r="W31" s="126">
        <v>14.6</v>
      </c>
      <c r="X31" s="45" t="str">
        <f t="shared" si="0"/>
        <v>NO</v>
      </c>
      <c r="Y31" s="60">
        <v>24</v>
      </c>
      <c r="Z31" s="125">
        <f t="shared" si="3"/>
        <v>0</v>
      </c>
      <c r="AA31" s="128">
        <v>30.8</v>
      </c>
      <c r="AB31" s="128">
        <v>246.2</v>
      </c>
      <c r="AC31" s="45" t="str">
        <f t="shared" si="1"/>
        <v>NO</v>
      </c>
      <c r="AD31" s="60">
        <v>24</v>
      </c>
      <c r="AE31" s="125">
        <f t="shared" si="4"/>
        <v>0</v>
      </c>
      <c r="AF31" s="128">
        <v>133.9</v>
      </c>
      <c r="AG31" s="128">
        <v>339.7</v>
      </c>
      <c r="AH31" s="45" t="str">
        <f t="shared" si="2"/>
        <v>NO</v>
      </c>
    </row>
    <row r="32" spans="14:34" x14ac:dyDescent="0.25">
      <c r="N32" s="41">
        <f t="shared" si="5"/>
        <v>44679</v>
      </c>
      <c r="O32" s="171">
        <v>0.83330000000000004</v>
      </c>
      <c r="P32" s="140">
        <v>9.1200000000000003E-2</v>
      </c>
      <c r="Q32" s="140">
        <v>1.6199999999999999E-2</v>
      </c>
      <c r="R32" s="140">
        <v>5.9299999999999999E-2</v>
      </c>
      <c r="S32" s="172">
        <v>0</v>
      </c>
      <c r="T32" s="60">
        <v>24</v>
      </c>
      <c r="U32" s="125">
        <v>0</v>
      </c>
      <c r="V32" s="126">
        <v>1.6</v>
      </c>
      <c r="W32" s="126">
        <v>14.8</v>
      </c>
      <c r="X32" s="45" t="str">
        <f t="shared" si="0"/>
        <v>NO</v>
      </c>
      <c r="Y32" s="60">
        <v>24</v>
      </c>
      <c r="Z32" s="125">
        <f t="shared" si="3"/>
        <v>0</v>
      </c>
      <c r="AA32" s="128">
        <v>26.9</v>
      </c>
      <c r="AB32" s="128">
        <v>241.1</v>
      </c>
      <c r="AC32" s="45" t="str">
        <f t="shared" si="1"/>
        <v>NO</v>
      </c>
      <c r="AD32" s="60">
        <v>24</v>
      </c>
      <c r="AE32" s="125">
        <f t="shared" si="4"/>
        <v>0</v>
      </c>
      <c r="AF32" s="128">
        <v>123.4</v>
      </c>
      <c r="AG32" s="128">
        <v>332.4</v>
      </c>
      <c r="AH32" s="45" t="str">
        <f t="shared" si="2"/>
        <v>NO</v>
      </c>
    </row>
    <row r="33" spans="14:34" x14ac:dyDescent="0.25">
      <c r="N33" s="41">
        <f t="shared" si="5"/>
        <v>44680</v>
      </c>
      <c r="O33" s="171">
        <v>0.7581</v>
      </c>
      <c r="P33" s="140">
        <v>6.4199999999999993E-2</v>
      </c>
      <c r="Q33" s="140">
        <v>3.6700000000000003E-2</v>
      </c>
      <c r="R33" s="140">
        <v>0.1409</v>
      </c>
      <c r="S33" s="172">
        <v>0</v>
      </c>
      <c r="T33" s="60">
        <v>24</v>
      </c>
      <c r="U33" s="125">
        <v>0</v>
      </c>
      <c r="V33" s="126">
        <v>1.7</v>
      </c>
      <c r="W33" s="126">
        <v>16.2</v>
      </c>
      <c r="X33" s="45" t="str">
        <f t="shared" si="0"/>
        <v>NO</v>
      </c>
      <c r="Y33" s="60">
        <v>24</v>
      </c>
      <c r="Z33" s="125">
        <f t="shared" si="3"/>
        <v>0</v>
      </c>
      <c r="AA33" s="126">
        <v>19.2</v>
      </c>
      <c r="AB33" s="126">
        <v>233.4</v>
      </c>
      <c r="AC33" s="45" t="str">
        <f t="shared" si="1"/>
        <v>NO</v>
      </c>
      <c r="AD33" s="60">
        <v>24</v>
      </c>
      <c r="AE33" s="125">
        <f t="shared" si="4"/>
        <v>0</v>
      </c>
      <c r="AF33" s="126">
        <v>119.6</v>
      </c>
      <c r="AG33" s="126">
        <v>330.5</v>
      </c>
      <c r="AH33" s="45" t="str">
        <f t="shared" si="2"/>
        <v>NO</v>
      </c>
    </row>
    <row r="34" spans="14:34" x14ac:dyDescent="0.25">
      <c r="N34" s="41">
        <f t="shared" si="5"/>
        <v>44681</v>
      </c>
      <c r="O34" s="171">
        <v>0.78669999999999995</v>
      </c>
      <c r="P34" s="140">
        <v>8.8599999999999998E-2</v>
      </c>
      <c r="Q34" s="140">
        <v>8.5000000000000006E-3</v>
      </c>
      <c r="R34" s="140">
        <v>0.1162</v>
      </c>
      <c r="S34" s="172">
        <v>0</v>
      </c>
      <c r="T34" s="60">
        <v>24</v>
      </c>
      <c r="U34" s="125">
        <v>0</v>
      </c>
      <c r="V34" s="126">
        <v>1.6</v>
      </c>
      <c r="W34" s="126">
        <v>16.3</v>
      </c>
      <c r="X34" s="45" t="str">
        <f t="shared" si="0"/>
        <v>NO</v>
      </c>
      <c r="Y34" s="60">
        <v>24</v>
      </c>
      <c r="Z34" s="125">
        <f t="shared" si="3"/>
        <v>0</v>
      </c>
      <c r="AA34" s="126">
        <v>20.9</v>
      </c>
      <c r="AB34" s="126">
        <v>243.6</v>
      </c>
      <c r="AC34" s="45" t="str">
        <f t="shared" si="1"/>
        <v>NO</v>
      </c>
      <c r="AD34" s="60">
        <v>24</v>
      </c>
      <c r="AE34" s="125">
        <f t="shared" si="4"/>
        <v>0</v>
      </c>
      <c r="AF34" s="126">
        <v>129.5</v>
      </c>
      <c r="AG34" s="126">
        <v>336.5</v>
      </c>
      <c r="AH34" s="45" t="str">
        <f t="shared" si="2"/>
        <v>NO</v>
      </c>
    </row>
    <row r="35" spans="14:34" x14ac:dyDescent="0.25">
      <c r="N35" s="41">
        <f t="shared" si="5"/>
        <v>44682</v>
      </c>
      <c r="O35" s="171">
        <v>0.78339999999999999</v>
      </c>
      <c r="P35" s="140">
        <v>8.3699999999999997E-2</v>
      </c>
      <c r="Q35" s="140">
        <v>1.23E-2</v>
      </c>
      <c r="R35" s="140">
        <v>0.1206</v>
      </c>
      <c r="S35" s="172">
        <v>0</v>
      </c>
      <c r="T35" s="60">
        <v>24</v>
      </c>
      <c r="U35" s="125">
        <v>0</v>
      </c>
      <c r="V35" s="126">
        <v>1.7</v>
      </c>
      <c r="W35" s="126">
        <v>16.399999999999999</v>
      </c>
      <c r="X35" s="45" t="str">
        <f t="shared" si="0"/>
        <v>NO</v>
      </c>
      <c r="Y35" s="60">
        <v>24</v>
      </c>
      <c r="Z35" s="125">
        <f t="shared" si="3"/>
        <v>0</v>
      </c>
      <c r="AA35" s="126">
        <v>15.7</v>
      </c>
      <c r="AB35" s="126">
        <v>242.5</v>
      </c>
      <c r="AC35" s="45" t="str">
        <f t="shared" si="1"/>
        <v>NO</v>
      </c>
      <c r="AD35" s="60">
        <v>24</v>
      </c>
      <c r="AE35" s="125">
        <f t="shared" si="4"/>
        <v>0</v>
      </c>
      <c r="AF35" s="126">
        <v>122.7</v>
      </c>
      <c r="AG35" s="126">
        <v>336.7</v>
      </c>
      <c r="AH35" s="45" t="str">
        <f t="shared" si="2"/>
        <v>NO</v>
      </c>
    </row>
    <row r="36" spans="14:34" x14ac:dyDescent="0.25">
      <c r="N36" s="41">
        <f t="shared" si="5"/>
        <v>44683</v>
      </c>
      <c r="O36" s="171">
        <v>0.71109999999999995</v>
      </c>
      <c r="P36" s="140">
        <v>0.1244</v>
      </c>
      <c r="Q36" s="140">
        <v>7.1599999999999997E-2</v>
      </c>
      <c r="R36" s="140">
        <v>9.2899999999999996E-2</v>
      </c>
      <c r="S36" s="172">
        <v>0</v>
      </c>
      <c r="T36" s="60">
        <v>24</v>
      </c>
      <c r="U36" s="125">
        <v>0</v>
      </c>
      <c r="V36" s="126">
        <v>1.7</v>
      </c>
      <c r="W36" s="126">
        <v>15.7</v>
      </c>
      <c r="X36" s="45" t="str">
        <f t="shared" ref="X36:X97" si="6">IF(V36&gt;W36,"YES","NO")</f>
        <v>NO</v>
      </c>
      <c r="Y36" s="60">
        <v>24</v>
      </c>
      <c r="Z36" s="125">
        <f t="shared" si="3"/>
        <v>0</v>
      </c>
      <c r="AA36" s="126">
        <v>12.4</v>
      </c>
      <c r="AB36" s="126">
        <v>237.8</v>
      </c>
      <c r="AC36" s="45" t="str">
        <f t="shared" ref="AC36:AC97" si="7">IF(AA36&gt;AB36,"YES","NO")</f>
        <v>NO</v>
      </c>
      <c r="AD36" s="60">
        <v>24</v>
      </c>
      <c r="AE36" s="125">
        <f t="shared" si="4"/>
        <v>0</v>
      </c>
      <c r="AF36" s="126">
        <v>163.4</v>
      </c>
      <c r="AG36" s="126">
        <v>317.8</v>
      </c>
      <c r="AH36" s="45" t="str">
        <f t="shared" ref="AH36:AH97" si="8">IF(AF36&gt;AG36,"YES","NO")</f>
        <v>NO</v>
      </c>
    </row>
    <row r="37" spans="14:34" x14ac:dyDescent="0.25">
      <c r="N37" s="41">
        <f t="shared" si="5"/>
        <v>44684</v>
      </c>
      <c r="O37" s="171">
        <v>0.65259999999999996</v>
      </c>
      <c r="P37" s="140">
        <v>0.1149</v>
      </c>
      <c r="Q37" s="140">
        <v>0.12859999999999999</v>
      </c>
      <c r="R37" s="140">
        <v>0.10390000000000001</v>
      </c>
      <c r="S37" s="172">
        <v>0</v>
      </c>
      <c r="T37" s="60">
        <v>24</v>
      </c>
      <c r="U37" s="125">
        <v>1</v>
      </c>
      <c r="V37" s="126">
        <v>1.5</v>
      </c>
      <c r="W37" s="126">
        <v>15.9</v>
      </c>
      <c r="X37" s="45" t="str">
        <f t="shared" si="6"/>
        <v>NO</v>
      </c>
      <c r="Y37" s="60">
        <v>24</v>
      </c>
      <c r="Z37" s="125">
        <f t="shared" si="3"/>
        <v>1</v>
      </c>
      <c r="AA37" s="126">
        <v>20.399999999999999</v>
      </c>
      <c r="AB37" s="126">
        <v>227.7</v>
      </c>
      <c r="AC37" s="45" t="str">
        <f t="shared" si="7"/>
        <v>NO</v>
      </c>
      <c r="AD37" s="60">
        <v>24</v>
      </c>
      <c r="AE37" s="125">
        <f t="shared" si="4"/>
        <v>1</v>
      </c>
      <c r="AF37" s="126">
        <v>157.1</v>
      </c>
      <c r="AG37" s="126">
        <v>309.7</v>
      </c>
      <c r="AH37" s="45" t="str">
        <f t="shared" si="8"/>
        <v>NO</v>
      </c>
    </row>
    <row r="38" spans="14:34" x14ac:dyDescent="0.25">
      <c r="N38" s="41">
        <f t="shared" si="5"/>
        <v>44685</v>
      </c>
      <c r="O38" s="171">
        <v>0.50629999999999997</v>
      </c>
      <c r="P38" s="140">
        <v>0.1333</v>
      </c>
      <c r="Q38" s="140">
        <v>0.28810000000000002</v>
      </c>
      <c r="R38" s="140">
        <v>7.22E-2</v>
      </c>
      <c r="S38" s="172">
        <v>0</v>
      </c>
      <c r="T38" s="60">
        <v>24</v>
      </c>
      <c r="U38" s="125">
        <v>9</v>
      </c>
      <c r="V38" s="126">
        <v>1.5</v>
      </c>
      <c r="W38" s="126">
        <v>14.4</v>
      </c>
      <c r="X38" s="45" t="str">
        <f t="shared" si="6"/>
        <v>NO</v>
      </c>
      <c r="Y38" s="60">
        <v>24</v>
      </c>
      <c r="Z38" s="125">
        <f t="shared" si="3"/>
        <v>9</v>
      </c>
      <c r="AA38" s="126">
        <v>19.7</v>
      </c>
      <c r="AB38" s="126">
        <v>200.2</v>
      </c>
      <c r="AC38" s="45" t="str">
        <f t="shared" si="7"/>
        <v>NO</v>
      </c>
      <c r="AD38" s="60">
        <v>24</v>
      </c>
      <c r="AE38" s="125">
        <f t="shared" si="4"/>
        <v>9</v>
      </c>
      <c r="AF38" s="126">
        <v>179.8</v>
      </c>
      <c r="AG38" s="126">
        <v>271.60000000000002</v>
      </c>
      <c r="AH38" s="45" t="str">
        <f t="shared" si="8"/>
        <v>NO</v>
      </c>
    </row>
    <row r="39" spans="14:34" x14ac:dyDescent="0.25">
      <c r="N39" s="41">
        <f t="shared" si="5"/>
        <v>44686</v>
      </c>
      <c r="O39" s="171">
        <v>0.60189999999999999</v>
      </c>
      <c r="P39" s="140">
        <v>0.24460000000000001</v>
      </c>
      <c r="Q39" s="140">
        <v>8.6699999999999999E-2</v>
      </c>
      <c r="R39" s="140">
        <v>6.6799999999999998E-2</v>
      </c>
      <c r="S39" s="172">
        <v>0</v>
      </c>
      <c r="T39" s="60">
        <v>24</v>
      </c>
      <c r="U39" s="125">
        <v>5</v>
      </c>
      <c r="V39" s="126">
        <v>1.6</v>
      </c>
      <c r="W39" s="126">
        <v>18</v>
      </c>
      <c r="X39" s="45" t="str">
        <f t="shared" si="6"/>
        <v>NO</v>
      </c>
      <c r="Y39" s="60">
        <v>24</v>
      </c>
      <c r="Z39" s="125">
        <f t="shared" si="3"/>
        <v>5</v>
      </c>
      <c r="AA39" s="126">
        <v>32.299999999999997</v>
      </c>
      <c r="AB39" s="126">
        <v>262.5</v>
      </c>
      <c r="AC39" s="45" t="str">
        <f t="shared" si="7"/>
        <v>NO</v>
      </c>
      <c r="AD39" s="60">
        <v>24</v>
      </c>
      <c r="AE39" s="125">
        <f t="shared" si="4"/>
        <v>5</v>
      </c>
      <c r="AF39" s="126">
        <v>176</v>
      </c>
      <c r="AG39" s="126">
        <v>316.89999999999998</v>
      </c>
      <c r="AH39" s="45" t="str">
        <f t="shared" si="8"/>
        <v>NO</v>
      </c>
    </row>
    <row r="40" spans="14:34" x14ac:dyDescent="0.25">
      <c r="N40" s="41">
        <f t="shared" si="5"/>
        <v>44687</v>
      </c>
      <c r="O40" s="171">
        <v>0.76200000000000001</v>
      </c>
      <c r="P40" s="140">
        <v>0.14349999999999999</v>
      </c>
      <c r="Q40" s="140">
        <v>4.5699999999999998E-2</v>
      </c>
      <c r="R40" s="140">
        <v>4.8800000000000003E-2</v>
      </c>
      <c r="S40" s="172">
        <v>0</v>
      </c>
      <c r="T40" s="60">
        <v>24</v>
      </c>
      <c r="U40" s="125">
        <v>0</v>
      </c>
      <c r="V40" s="126">
        <v>1.6</v>
      </c>
      <c r="W40" s="126">
        <v>15.6</v>
      </c>
      <c r="X40" s="45" t="str">
        <f t="shared" si="6"/>
        <v>NO</v>
      </c>
      <c r="Y40" s="60">
        <v>24</v>
      </c>
      <c r="Z40" s="125">
        <f t="shared" si="3"/>
        <v>0</v>
      </c>
      <c r="AA40" s="126">
        <v>25</v>
      </c>
      <c r="AB40" s="126">
        <v>248.6</v>
      </c>
      <c r="AC40" s="45" t="str">
        <f t="shared" si="7"/>
        <v>NO</v>
      </c>
      <c r="AD40" s="60">
        <v>24</v>
      </c>
      <c r="AE40" s="125">
        <f t="shared" si="4"/>
        <v>0</v>
      </c>
      <c r="AF40" s="126">
        <v>166.8</v>
      </c>
      <c r="AG40" s="126">
        <v>326.7</v>
      </c>
      <c r="AH40" s="45" t="str">
        <f t="shared" si="8"/>
        <v>NO</v>
      </c>
    </row>
    <row r="41" spans="14:34" x14ac:dyDescent="0.25">
      <c r="N41" s="41">
        <f t="shared" si="5"/>
        <v>44688</v>
      </c>
      <c r="O41" s="171">
        <v>0.79159999999999997</v>
      </c>
      <c r="P41" s="140">
        <v>8.8300000000000003E-2</v>
      </c>
      <c r="Q41" s="140">
        <v>3.2899999999999999E-2</v>
      </c>
      <c r="R41" s="140">
        <v>8.72E-2</v>
      </c>
      <c r="S41" s="172">
        <v>0</v>
      </c>
      <c r="T41" s="60">
        <v>24</v>
      </c>
      <c r="U41" s="125">
        <v>0</v>
      </c>
      <c r="V41" s="126">
        <v>1.4</v>
      </c>
      <c r="W41" s="126">
        <v>15.5</v>
      </c>
      <c r="X41" s="45" t="str">
        <f t="shared" si="6"/>
        <v>NO</v>
      </c>
      <c r="Y41" s="60">
        <v>24</v>
      </c>
      <c r="Z41" s="125">
        <f t="shared" si="3"/>
        <v>0</v>
      </c>
      <c r="AA41" s="126">
        <v>17.399999999999999</v>
      </c>
      <c r="AB41" s="126">
        <v>239.1</v>
      </c>
      <c r="AC41" s="45" t="str">
        <f t="shared" si="7"/>
        <v>NO</v>
      </c>
      <c r="AD41" s="60">
        <v>24</v>
      </c>
      <c r="AE41" s="125">
        <f t="shared" si="4"/>
        <v>0</v>
      </c>
      <c r="AF41" s="126">
        <v>151.30000000000001</v>
      </c>
      <c r="AG41" s="126">
        <v>331.2</v>
      </c>
      <c r="AH41" s="45" t="str">
        <f t="shared" si="8"/>
        <v>NO</v>
      </c>
    </row>
    <row r="42" spans="14:34" x14ac:dyDescent="0.25">
      <c r="N42" s="41">
        <f t="shared" si="5"/>
        <v>44689</v>
      </c>
      <c r="O42" s="171">
        <v>0.79969999999999997</v>
      </c>
      <c r="P42" s="140">
        <v>0.1164</v>
      </c>
      <c r="Q42" s="140">
        <v>2.0299999999999999E-2</v>
      </c>
      <c r="R42" s="140">
        <v>6.3600000000000004E-2</v>
      </c>
      <c r="S42" s="172">
        <v>0</v>
      </c>
      <c r="T42" s="60">
        <v>24</v>
      </c>
      <c r="U42" s="125">
        <v>0</v>
      </c>
      <c r="V42" s="126">
        <v>1.3</v>
      </c>
      <c r="W42" s="126">
        <v>15.5</v>
      </c>
      <c r="X42" s="45" t="str">
        <f t="shared" si="6"/>
        <v>NO</v>
      </c>
      <c r="Y42" s="60">
        <v>24</v>
      </c>
      <c r="Z42" s="125">
        <f t="shared" si="3"/>
        <v>0</v>
      </c>
      <c r="AA42" s="126">
        <v>17.100000000000001</v>
      </c>
      <c r="AB42" s="126">
        <v>246.2</v>
      </c>
      <c r="AC42" s="45" t="str">
        <f t="shared" si="7"/>
        <v>NO</v>
      </c>
      <c r="AD42" s="60">
        <v>24</v>
      </c>
      <c r="AE42" s="125">
        <f t="shared" si="4"/>
        <v>0</v>
      </c>
      <c r="AF42" s="128">
        <v>148.4</v>
      </c>
      <c r="AG42" s="126">
        <v>332.2</v>
      </c>
      <c r="AH42" s="45" t="str">
        <f t="shared" si="8"/>
        <v>NO</v>
      </c>
    </row>
    <row r="43" spans="14:34" x14ac:dyDescent="0.25">
      <c r="N43" s="41">
        <f t="shared" si="5"/>
        <v>44690</v>
      </c>
      <c r="O43" s="171">
        <v>0.77959999999999996</v>
      </c>
      <c r="P43" s="140">
        <v>0.1009</v>
      </c>
      <c r="Q43" s="140">
        <v>7.6999999999999999E-2</v>
      </c>
      <c r="R43" s="140">
        <v>4.2599999999999999E-2</v>
      </c>
      <c r="S43" s="172">
        <v>0</v>
      </c>
      <c r="T43" s="60">
        <v>24</v>
      </c>
      <c r="U43" s="125">
        <v>0</v>
      </c>
      <c r="V43" s="126">
        <v>1.4</v>
      </c>
      <c r="W43" s="126">
        <v>14.3</v>
      </c>
      <c r="X43" s="45" t="str">
        <f t="shared" si="6"/>
        <v>NO</v>
      </c>
      <c r="Y43" s="60">
        <v>24</v>
      </c>
      <c r="Z43" s="125">
        <f t="shared" si="3"/>
        <v>0</v>
      </c>
      <c r="AA43" s="126">
        <v>13</v>
      </c>
      <c r="AB43" s="126">
        <v>232.3</v>
      </c>
      <c r="AC43" s="45" t="str">
        <f t="shared" si="7"/>
        <v>NO</v>
      </c>
      <c r="AD43" s="60">
        <v>24</v>
      </c>
      <c r="AE43" s="125">
        <f t="shared" si="4"/>
        <v>0</v>
      </c>
      <c r="AF43" s="128">
        <v>148.30000000000001</v>
      </c>
      <c r="AG43" s="126">
        <v>319.10000000000002</v>
      </c>
      <c r="AH43" s="45" t="str">
        <f t="shared" si="8"/>
        <v>NO</v>
      </c>
    </row>
    <row r="44" spans="14:34" x14ac:dyDescent="0.25">
      <c r="N44" s="41">
        <f t="shared" si="5"/>
        <v>44691</v>
      </c>
      <c r="O44" s="171">
        <v>0.45279999999999998</v>
      </c>
      <c r="P44" s="140">
        <v>0.15890000000000001</v>
      </c>
      <c r="Q44" s="140">
        <v>0.30819999999999997</v>
      </c>
      <c r="R44" s="140">
        <v>8.0100000000000005E-2</v>
      </c>
      <c r="S44" s="172">
        <v>0</v>
      </c>
      <c r="T44" s="60">
        <v>24</v>
      </c>
      <c r="U44" s="125">
        <v>15</v>
      </c>
      <c r="V44" s="126">
        <v>1.5</v>
      </c>
      <c r="W44" s="126">
        <v>14.9</v>
      </c>
      <c r="X44" s="45" t="str">
        <f t="shared" si="6"/>
        <v>NO</v>
      </c>
      <c r="Y44" s="60">
        <v>24</v>
      </c>
      <c r="Z44" s="125">
        <f t="shared" si="3"/>
        <v>15</v>
      </c>
      <c r="AA44" s="126">
        <v>21.7</v>
      </c>
      <c r="AB44" s="126">
        <v>201.4</v>
      </c>
      <c r="AC44" s="45" t="str">
        <f t="shared" si="7"/>
        <v>NO</v>
      </c>
      <c r="AD44" s="60">
        <v>24</v>
      </c>
      <c r="AE44" s="125">
        <f t="shared" si="4"/>
        <v>15</v>
      </c>
      <c r="AF44" s="128">
        <v>184.1</v>
      </c>
      <c r="AG44" s="126">
        <v>265.3</v>
      </c>
      <c r="AH44" s="45" t="str">
        <f t="shared" si="8"/>
        <v>NO</v>
      </c>
    </row>
    <row r="45" spans="14:34" x14ac:dyDescent="0.25">
      <c r="N45" s="41">
        <f t="shared" si="5"/>
        <v>44692</v>
      </c>
      <c r="O45" s="171">
        <v>0.66369999999999996</v>
      </c>
      <c r="P45" s="140">
        <v>0.13550000000000001</v>
      </c>
      <c r="Q45" s="140">
        <v>0.14530000000000001</v>
      </c>
      <c r="R45" s="140">
        <v>5.5500000000000001E-2</v>
      </c>
      <c r="S45" s="172">
        <v>0</v>
      </c>
      <c r="T45" s="60">
        <v>24</v>
      </c>
      <c r="U45" s="125">
        <v>4</v>
      </c>
      <c r="V45" s="126">
        <v>1.9</v>
      </c>
      <c r="W45" s="126">
        <v>15</v>
      </c>
      <c r="X45" s="45" t="str">
        <f t="shared" si="6"/>
        <v>NO</v>
      </c>
      <c r="Y45" s="60">
        <v>24</v>
      </c>
      <c r="Z45" s="125">
        <f t="shared" si="3"/>
        <v>4</v>
      </c>
      <c r="AA45" s="126">
        <v>27.2</v>
      </c>
      <c r="AB45" s="126">
        <v>228.1</v>
      </c>
      <c r="AC45" s="45" t="str">
        <f t="shared" si="7"/>
        <v>NO</v>
      </c>
      <c r="AD45" s="60">
        <v>24</v>
      </c>
      <c r="AE45" s="125">
        <f t="shared" si="4"/>
        <v>4</v>
      </c>
      <c r="AF45" s="126">
        <v>164.4</v>
      </c>
      <c r="AG45" s="126">
        <v>304.2</v>
      </c>
      <c r="AH45" s="45" t="str">
        <f t="shared" si="8"/>
        <v>NO</v>
      </c>
    </row>
    <row r="46" spans="14:34" x14ac:dyDescent="0.25">
      <c r="N46" s="41">
        <f t="shared" si="5"/>
        <v>44693</v>
      </c>
      <c r="O46" s="171">
        <v>0.84640000000000004</v>
      </c>
      <c r="P46" s="140">
        <v>0.1018</v>
      </c>
      <c r="Q46" s="140">
        <v>3.2199999999999999E-2</v>
      </c>
      <c r="R46" s="140">
        <v>1.9599999999999999E-2</v>
      </c>
      <c r="S46" s="172">
        <v>0</v>
      </c>
      <c r="T46" s="60">
        <v>24</v>
      </c>
      <c r="U46" s="125">
        <v>0</v>
      </c>
      <c r="V46" s="126">
        <v>1.7</v>
      </c>
      <c r="W46" s="126">
        <v>14.1</v>
      </c>
      <c r="X46" s="45" t="str">
        <f t="shared" si="6"/>
        <v>NO</v>
      </c>
      <c r="Y46" s="60">
        <v>24</v>
      </c>
      <c r="Z46" s="125">
        <f t="shared" si="3"/>
        <v>0</v>
      </c>
      <c r="AA46" s="126">
        <v>15.7</v>
      </c>
      <c r="AB46" s="126">
        <v>240.3</v>
      </c>
      <c r="AC46" s="45" t="str">
        <f t="shared" si="7"/>
        <v>NO</v>
      </c>
      <c r="AD46" s="170">
        <v>24</v>
      </c>
      <c r="AE46" s="125">
        <f t="shared" si="4"/>
        <v>0</v>
      </c>
      <c r="AF46" s="128">
        <v>142</v>
      </c>
      <c r="AG46" s="126">
        <v>328.5</v>
      </c>
      <c r="AH46" s="45" t="str">
        <f t="shared" si="8"/>
        <v>NO</v>
      </c>
    </row>
    <row r="47" spans="14:34" x14ac:dyDescent="0.25">
      <c r="N47" s="41">
        <f t="shared" si="5"/>
        <v>44694</v>
      </c>
      <c r="O47" s="171">
        <v>0.78979999999999995</v>
      </c>
      <c r="P47" s="140">
        <v>8.2199999999999995E-2</v>
      </c>
      <c r="Q47" s="140">
        <v>6.7199999999999996E-2</v>
      </c>
      <c r="R47" s="140">
        <v>6.08E-2</v>
      </c>
      <c r="S47" s="172">
        <v>0</v>
      </c>
      <c r="T47" s="60">
        <v>24</v>
      </c>
      <c r="U47" s="125">
        <v>0</v>
      </c>
      <c r="V47" s="126">
        <v>1.4</v>
      </c>
      <c r="W47" s="126">
        <v>14.5</v>
      </c>
      <c r="X47" s="45" t="str">
        <f t="shared" si="6"/>
        <v>NO</v>
      </c>
      <c r="Y47" s="60">
        <v>24</v>
      </c>
      <c r="Z47" s="125">
        <f t="shared" si="3"/>
        <v>0</v>
      </c>
      <c r="AA47" s="126">
        <v>15.2</v>
      </c>
      <c r="AB47" s="126">
        <v>230.7</v>
      </c>
      <c r="AC47" s="45" t="str">
        <f t="shared" si="7"/>
        <v>NO</v>
      </c>
      <c r="AD47" s="170">
        <v>23</v>
      </c>
      <c r="AE47" s="125">
        <f t="shared" si="4"/>
        <v>0</v>
      </c>
      <c r="AF47" s="126">
        <v>135.5</v>
      </c>
      <c r="AG47" s="126">
        <v>322.2</v>
      </c>
      <c r="AH47" s="45" t="str">
        <f t="shared" si="8"/>
        <v>NO</v>
      </c>
    </row>
    <row r="48" spans="14:34" x14ac:dyDescent="0.25">
      <c r="N48" s="41">
        <f t="shared" si="5"/>
        <v>44695</v>
      </c>
      <c r="O48" s="173">
        <v>0.78910000000000002</v>
      </c>
      <c r="P48" s="142">
        <v>0.10730000000000001</v>
      </c>
      <c r="Q48" s="140">
        <v>0.113</v>
      </c>
      <c r="R48" s="142">
        <v>-9.4000000000000004E-3</v>
      </c>
      <c r="S48" s="174">
        <v>0</v>
      </c>
      <c r="T48" s="60">
        <v>24</v>
      </c>
      <c r="U48" s="127">
        <v>0</v>
      </c>
      <c r="V48" s="128">
        <v>1.5</v>
      </c>
      <c r="W48" s="128">
        <v>12.9</v>
      </c>
      <c r="X48" s="45" t="str">
        <f t="shared" si="6"/>
        <v>NO</v>
      </c>
      <c r="Y48" s="60">
        <v>24</v>
      </c>
      <c r="Z48" s="125">
        <f t="shared" si="3"/>
        <v>0</v>
      </c>
      <c r="AA48" s="128">
        <v>10.8</v>
      </c>
      <c r="AB48" s="128">
        <v>225.4</v>
      </c>
      <c r="AC48" s="45" t="str">
        <f t="shared" si="7"/>
        <v>NO</v>
      </c>
      <c r="AD48" s="170">
        <v>24</v>
      </c>
      <c r="AE48" s="125">
        <f t="shared" si="4"/>
        <v>0</v>
      </c>
      <c r="AF48" s="128">
        <v>157.5</v>
      </c>
      <c r="AG48" s="128">
        <v>308.60000000000002</v>
      </c>
      <c r="AH48" s="45" t="str">
        <f t="shared" si="8"/>
        <v>NO</v>
      </c>
    </row>
    <row r="49" spans="14:34" x14ac:dyDescent="0.25">
      <c r="N49" s="41">
        <f t="shared" si="5"/>
        <v>44696</v>
      </c>
      <c r="O49" s="171">
        <v>0.75549999999999995</v>
      </c>
      <c r="P49" s="140">
        <v>0.16450000000000001</v>
      </c>
      <c r="Q49" s="140">
        <v>7.7100000000000002E-2</v>
      </c>
      <c r="R49" s="140">
        <v>2.8E-3</v>
      </c>
      <c r="S49" s="172">
        <v>0</v>
      </c>
      <c r="T49" s="60">
        <v>24</v>
      </c>
      <c r="U49" s="125">
        <v>0</v>
      </c>
      <c r="V49" s="126">
        <v>1.6</v>
      </c>
      <c r="W49" s="126">
        <v>14.7</v>
      </c>
      <c r="X49" s="45" t="str">
        <f t="shared" si="6"/>
        <v>NO</v>
      </c>
      <c r="Y49" s="60">
        <v>24</v>
      </c>
      <c r="Z49" s="125">
        <f t="shared" si="3"/>
        <v>0</v>
      </c>
      <c r="AA49" s="126">
        <v>8.3000000000000007</v>
      </c>
      <c r="AB49" s="126">
        <v>244.8</v>
      </c>
      <c r="AC49" s="45" t="str">
        <f t="shared" si="7"/>
        <v>NO</v>
      </c>
      <c r="AD49" s="170">
        <v>24</v>
      </c>
      <c r="AE49" s="125">
        <f t="shared" si="4"/>
        <v>0</v>
      </c>
      <c r="AF49" s="126">
        <v>166.8</v>
      </c>
      <c r="AG49" s="126">
        <v>317.10000000000002</v>
      </c>
      <c r="AH49" s="45" t="str">
        <f t="shared" si="8"/>
        <v>NO</v>
      </c>
    </row>
    <row r="50" spans="14:34" x14ac:dyDescent="0.25">
      <c r="N50" s="41">
        <f t="shared" si="5"/>
        <v>44697</v>
      </c>
      <c r="O50" s="171">
        <v>0.73980000000000001</v>
      </c>
      <c r="P50" s="140">
        <v>0.1011</v>
      </c>
      <c r="Q50" s="140">
        <v>3.1699999999999999E-2</v>
      </c>
      <c r="R50" s="140">
        <v>0.12740000000000001</v>
      </c>
      <c r="S50" s="172">
        <v>0</v>
      </c>
      <c r="T50" s="60">
        <v>24</v>
      </c>
      <c r="U50" s="125">
        <v>0</v>
      </c>
      <c r="V50" s="126">
        <v>1.5</v>
      </c>
      <c r="W50" s="126">
        <v>16.8</v>
      </c>
      <c r="X50" s="45" t="str">
        <f t="shared" si="6"/>
        <v>NO</v>
      </c>
      <c r="Y50" s="60">
        <v>24</v>
      </c>
      <c r="Z50" s="125">
        <f t="shared" si="3"/>
        <v>0</v>
      </c>
      <c r="AA50" s="126">
        <v>7.5</v>
      </c>
      <c r="AB50" s="126">
        <v>243.1</v>
      </c>
      <c r="AC50" s="45" t="str">
        <f t="shared" si="7"/>
        <v>NO</v>
      </c>
      <c r="AD50" s="170">
        <v>24</v>
      </c>
      <c r="AE50" s="125">
        <f t="shared" si="4"/>
        <v>0</v>
      </c>
      <c r="AF50" s="128">
        <v>154.6</v>
      </c>
      <c r="AG50" s="126">
        <v>332.9</v>
      </c>
      <c r="AH50" s="45" t="str">
        <f t="shared" si="8"/>
        <v>NO</v>
      </c>
    </row>
    <row r="51" spans="14:34" x14ac:dyDescent="0.25">
      <c r="N51" s="41">
        <f t="shared" si="5"/>
        <v>44698</v>
      </c>
      <c r="O51" s="171">
        <v>0.81569999999999998</v>
      </c>
      <c r="P51" s="140">
        <v>8.7999999999999995E-2</v>
      </c>
      <c r="Q51" s="140">
        <v>1.24E-2</v>
      </c>
      <c r="R51" s="140">
        <v>8.3799999999999999E-2</v>
      </c>
      <c r="S51" s="172">
        <v>0</v>
      </c>
      <c r="T51" s="60">
        <v>24</v>
      </c>
      <c r="U51" s="125">
        <v>0</v>
      </c>
      <c r="V51" s="126">
        <v>1.2</v>
      </c>
      <c r="W51" s="126">
        <v>15.6</v>
      </c>
      <c r="X51" s="45" t="str">
        <f t="shared" si="6"/>
        <v>NO</v>
      </c>
      <c r="Y51" s="60">
        <v>24</v>
      </c>
      <c r="Z51" s="125">
        <f t="shared" si="3"/>
        <v>0</v>
      </c>
      <c r="AA51" s="126">
        <v>6.2</v>
      </c>
      <c r="AB51" s="126">
        <v>242.7</v>
      </c>
      <c r="AC51" s="45" t="str">
        <f t="shared" si="7"/>
        <v>NO</v>
      </c>
      <c r="AD51" s="170">
        <v>24</v>
      </c>
      <c r="AE51" s="125">
        <f t="shared" si="4"/>
        <v>0</v>
      </c>
      <c r="AF51" s="128">
        <v>136.9</v>
      </c>
      <c r="AG51" s="126">
        <v>335.8</v>
      </c>
      <c r="AH51" s="45" t="str">
        <f t="shared" si="8"/>
        <v>NO</v>
      </c>
    </row>
    <row r="52" spans="14:34" x14ac:dyDescent="0.25">
      <c r="N52" s="41">
        <f t="shared" si="5"/>
        <v>44699</v>
      </c>
      <c r="O52" s="171">
        <v>0.79459999999999997</v>
      </c>
      <c r="P52" s="140">
        <v>9.6100000000000005E-2</v>
      </c>
      <c r="Q52" s="140">
        <v>7.3000000000000001E-3</v>
      </c>
      <c r="R52" s="140">
        <v>0.10199999999999999</v>
      </c>
      <c r="S52" s="172">
        <v>0</v>
      </c>
      <c r="T52" s="60">
        <v>24</v>
      </c>
      <c r="U52" s="125">
        <v>0</v>
      </c>
      <c r="V52" s="126">
        <v>1.3</v>
      </c>
      <c r="W52" s="126">
        <v>16.2</v>
      </c>
      <c r="X52" s="45" t="str">
        <f t="shared" si="6"/>
        <v>NO</v>
      </c>
      <c r="Y52" s="60">
        <v>24</v>
      </c>
      <c r="Z52" s="125">
        <f t="shared" si="3"/>
        <v>0</v>
      </c>
      <c r="AA52" s="126">
        <v>12.9</v>
      </c>
      <c r="AB52" s="126">
        <v>245.7</v>
      </c>
      <c r="AC52" s="45" t="str">
        <f t="shared" si="7"/>
        <v>NO</v>
      </c>
      <c r="AD52" s="170">
        <v>24</v>
      </c>
      <c r="AE52" s="125">
        <f t="shared" si="4"/>
        <v>0</v>
      </c>
      <c r="AF52" s="126">
        <v>137.69999999999999</v>
      </c>
      <c r="AG52" s="126">
        <v>337.2</v>
      </c>
      <c r="AH52" s="45" t="str">
        <f t="shared" si="8"/>
        <v>NO</v>
      </c>
    </row>
    <row r="53" spans="14:34" x14ac:dyDescent="0.25">
      <c r="N53" s="41">
        <f t="shared" si="5"/>
        <v>44700</v>
      </c>
      <c r="O53" s="171">
        <v>0.76839999999999997</v>
      </c>
      <c r="P53" s="140">
        <v>0.10829999999999999</v>
      </c>
      <c r="Q53" s="140">
        <v>2.07E-2</v>
      </c>
      <c r="R53" s="140">
        <v>0.10249999999999999</v>
      </c>
      <c r="S53" s="172">
        <v>0</v>
      </c>
      <c r="T53" s="60">
        <v>24</v>
      </c>
      <c r="U53" s="125">
        <v>0</v>
      </c>
      <c r="V53" s="126">
        <v>1.3</v>
      </c>
      <c r="W53" s="126">
        <v>16.5</v>
      </c>
      <c r="X53" s="45" t="str">
        <f t="shared" si="6"/>
        <v>NO</v>
      </c>
      <c r="Y53" s="60">
        <v>24</v>
      </c>
      <c r="Z53" s="125">
        <f t="shared" si="3"/>
        <v>0</v>
      </c>
      <c r="AA53" s="126">
        <v>15.9</v>
      </c>
      <c r="AB53" s="126">
        <v>246.4</v>
      </c>
      <c r="AC53" s="45" t="str">
        <f t="shared" si="7"/>
        <v>NO</v>
      </c>
      <c r="AD53" s="170">
        <v>24</v>
      </c>
      <c r="AE53" s="125">
        <f t="shared" si="4"/>
        <v>0</v>
      </c>
      <c r="AF53" s="126">
        <v>141.4</v>
      </c>
      <c r="AG53" s="126">
        <v>334.9</v>
      </c>
      <c r="AH53" s="45" t="str">
        <f t="shared" si="8"/>
        <v>NO</v>
      </c>
    </row>
    <row r="54" spans="14:34" x14ac:dyDescent="0.25">
      <c r="N54" s="41">
        <f t="shared" si="5"/>
        <v>44701</v>
      </c>
      <c r="O54" s="171">
        <v>0.57579999999999998</v>
      </c>
      <c r="P54" s="140">
        <v>0.12690000000000001</v>
      </c>
      <c r="Q54" s="140">
        <v>9.01E-2</v>
      </c>
      <c r="R54" s="140">
        <v>0.1053</v>
      </c>
      <c r="S54" s="172">
        <v>0.1019</v>
      </c>
      <c r="T54" s="60">
        <v>24</v>
      </c>
      <c r="U54" s="125">
        <v>6</v>
      </c>
      <c r="V54" s="126">
        <v>1.5</v>
      </c>
      <c r="W54" s="126">
        <v>17.7</v>
      </c>
      <c r="X54" s="45" t="str">
        <f t="shared" si="6"/>
        <v>NO</v>
      </c>
      <c r="Y54" s="60">
        <v>24</v>
      </c>
      <c r="Z54" s="125">
        <f t="shared" si="3"/>
        <v>6</v>
      </c>
      <c r="AA54" s="126">
        <v>20.100000000000001</v>
      </c>
      <c r="AB54" s="126">
        <v>241.7</v>
      </c>
      <c r="AC54" s="45" t="str">
        <f t="shared" si="7"/>
        <v>NO</v>
      </c>
      <c r="AD54" s="170">
        <v>24</v>
      </c>
      <c r="AE54" s="125">
        <f t="shared" si="4"/>
        <v>6</v>
      </c>
      <c r="AF54" s="126">
        <v>141.9</v>
      </c>
      <c r="AG54" s="126">
        <v>302.7</v>
      </c>
      <c r="AH54" s="45" t="str">
        <f t="shared" si="8"/>
        <v>NO</v>
      </c>
    </row>
    <row r="55" spans="14:34" x14ac:dyDescent="0.25">
      <c r="N55" s="41">
        <f t="shared" si="5"/>
        <v>44702</v>
      </c>
      <c r="O55" s="171">
        <v>0.63580000000000003</v>
      </c>
      <c r="P55" s="140">
        <v>0.1857</v>
      </c>
      <c r="Q55" s="140">
        <v>3.49E-2</v>
      </c>
      <c r="R55" s="140">
        <v>0.1142</v>
      </c>
      <c r="S55" s="172">
        <v>2.9399999999999999E-2</v>
      </c>
      <c r="T55" s="60">
        <v>24</v>
      </c>
      <c r="U55" s="125">
        <v>2</v>
      </c>
      <c r="V55" s="126">
        <v>1.7</v>
      </c>
      <c r="W55" s="126">
        <v>18.5</v>
      </c>
      <c r="X55" s="45" t="str">
        <f t="shared" si="6"/>
        <v>NO</v>
      </c>
      <c r="Y55" s="60">
        <v>24</v>
      </c>
      <c r="Z55" s="125">
        <f t="shared" si="3"/>
        <v>2</v>
      </c>
      <c r="AA55" s="126">
        <v>39.700000000000003</v>
      </c>
      <c r="AB55" s="126">
        <v>260</v>
      </c>
      <c r="AC55" s="45" t="str">
        <f t="shared" si="7"/>
        <v>NO</v>
      </c>
      <c r="AD55" s="170">
        <v>24</v>
      </c>
      <c r="AE55" s="125">
        <f t="shared" si="4"/>
        <v>2</v>
      </c>
      <c r="AF55" s="126">
        <v>136.69999999999999</v>
      </c>
      <c r="AG55" s="126">
        <v>324.89999999999998</v>
      </c>
      <c r="AH55" s="45" t="str">
        <f t="shared" si="8"/>
        <v>NO</v>
      </c>
    </row>
    <row r="56" spans="14:34" x14ac:dyDescent="0.25">
      <c r="N56" s="41">
        <f t="shared" si="5"/>
        <v>44703</v>
      </c>
      <c r="O56" s="171">
        <v>0.78649999999999998</v>
      </c>
      <c r="P56" s="140">
        <v>0.14630000000000001</v>
      </c>
      <c r="Q56" s="140">
        <v>1.2999999999999999E-2</v>
      </c>
      <c r="R56" s="140">
        <v>5.4100000000000002E-2</v>
      </c>
      <c r="S56" s="172">
        <v>0</v>
      </c>
      <c r="T56" s="60">
        <v>24</v>
      </c>
      <c r="U56" s="125">
        <v>0</v>
      </c>
      <c r="V56" s="126">
        <v>1.4</v>
      </c>
      <c r="W56" s="126">
        <v>15.9</v>
      </c>
      <c r="X56" s="45" t="str">
        <f t="shared" si="6"/>
        <v>NO</v>
      </c>
      <c r="Y56" s="60">
        <v>24</v>
      </c>
      <c r="Z56" s="125">
        <f t="shared" si="3"/>
        <v>0</v>
      </c>
      <c r="AA56" s="128">
        <v>22.2</v>
      </c>
      <c r="AB56" s="128">
        <v>254</v>
      </c>
      <c r="AC56" s="45" t="str">
        <f t="shared" si="7"/>
        <v>NO</v>
      </c>
      <c r="AD56" s="170">
        <v>24</v>
      </c>
      <c r="AE56" s="125">
        <f t="shared" si="4"/>
        <v>0</v>
      </c>
      <c r="AF56" s="128">
        <v>150.1</v>
      </c>
      <c r="AG56" s="128">
        <v>333.2</v>
      </c>
      <c r="AH56" s="45" t="str">
        <f t="shared" si="8"/>
        <v>NO</v>
      </c>
    </row>
    <row r="57" spans="14:34" x14ac:dyDescent="0.25">
      <c r="N57" s="41">
        <f t="shared" si="5"/>
        <v>44704</v>
      </c>
      <c r="O57" s="171">
        <v>0.75290000000000001</v>
      </c>
      <c r="P57" s="140">
        <v>4.9700000000000001E-2</v>
      </c>
      <c r="Q57" s="140">
        <v>9.2999999999999999E-2</v>
      </c>
      <c r="R57" s="140">
        <v>0.10009999999999999</v>
      </c>
      <c r="S57" s="172">
        <v>4.1999999999999997E-3</v>
      </c>
      <c r="T57" s="60">
        <v>24</v>
      </c>
      <c r="U57" s="125">
        <v>0</v>
      </c>
      <c r="V57" s="126">
        <v>1.9</v>
      </c>
      <c r="W57" s="126">
        <v>14.4</v>
      </c>
      <c r="X57" s="45" t="str">
        <f t="shared" si="6"/>
        <v>NO</v>
      </c>
      <c r="Y57" s="60">
        <v>24</v>
      </c>
      <c r="Z57" s="125">
        <f t="shared" si="3"/>
        <v>0</v>
      </c>
      <c r="AA57" s="128">
        <v>11.2</v>
      </c>
      <c r="AB57" s="128">
        <v>217.8</v>
      </c>
      <c r="AC57" s="45" t="str">
        <f t="shared" si="7"/>
        <v>NO</v>
      </c>
      <c r="AD57" s="170">
        <v>24</v>
      </c>
      <c r="AE57" s="125">
        <f t="shared" si="4"/>
        <v>0</v>
      </c>
      <c r="AF57" s="128">
        <v>135.19999999999999</v>
      </c>
      <c r="AG57" s="128">
        <v>315.2</v>
      </c>
      <c r="AH57" s="45" t="str">
        <f t="shared" si="8"/>
        <v>NO</v>
      </c>
    </row>
    <row r="58" spans="14:34" x14ac:dyDescent="0.25">
      <c r="N58" s="41">
        <f t="shared" si="5"/>
        <v>44705</v>
      </c>
      <c r="O58" s="171">
        <v>0.76470000000000005</v>
      </c>
      <c r="P58" s="140">
        <v>4.36E-2</v>
      </c>
      <c r="Q58" s="140">
        <v>0.1328</v>
      </c>
      <c r="R58" s="140">
        <v>5.8900000000000001E-2</v>
      </c>
      <c r="S58" s="172">
        <v>0</v>
      </c>
      <c r="T58" s="60">
        <v>24</v>
      </c>
      <c r="U58" s="125">
        <v>0</v>
      </c>
      <c r="V58" s="126">
        <v>1.5</v>
      </c>
      <c r="W58" s="126">
        <v>12.7</v>
      </c>
      <c r="X58" s="45" t="str">
        <f t="shared" si="6"/>
        <v>NO</v>
      </c>
      <c r="Y58" s="60">
        <v>24</v>
      </c>
      <c r="Z58" s="125">
        <f t="shared" si="3"/>
        <v>0</v>
      </c>
      <c r="AA58" s="128">
        <v>12.6</v>
      </c>
      <c r="AB58" s="128">
        <v>206.6</v>
      </c>
      <c r="AC58" s="45" t="str">
        <f t="shared" si="7"/>
        <v>NO</v>
      </c>
      <c r="AD58" s="170">
        <v>24</v>
      </c>
      <c r="AE58" s="125">
        <f t="shared" si="4"/>
        <v>0</v>
      </c>
      <c r="AF58" s="128">
        <v>61.8</v>
      </c>
      <c r="AG58" s="128">
        <v>303.5</v>
      </c>
      <c r="AH58" s="45" t="str">
        <f t="shared" si="8"/>
        <v>NO</v>
      </c>
    </row>
    <row r="59" spans="14:34" x14ac:dyDescent="0.25">
      <c r="N59" s="41">
        <f t="shared" si="5"/>
        <v>44706</v>
      </c>
      <c r="O59" s="171">
        <v>0.6976</v>
      </c>
      <c r="P59" s="140">
        <v>9.6500000000000002E-2</v>
      </c>
      <c r="Q59" s="140">
        <v>8.4900000000000003E-2</v>
      </c>
      <c r="R59" s="140">
        <v>0.121</v>
      </c>
      <c r="S59" s="172">
        <v>0</v>
      </c>
      <c r="T59" s="60">
        <v>24</v>
      </c>
      <c r="U59" s="125">
        <v>0</v>
      </c>
      <c r="V59" s="126">
        <v>1.5</v>
      </c>
      <c r="W59" s="126">
        <v>16.100000000000001</v>
      </c>
      <c r="X59" s="45" t="str">
        <f t="shared" si="6"/>
        <v>NO</v>
      </c>
      <c r="Y59" s="60">
        <v>24</v>
      </c>
      <c r="Z59" s="125">
        <f t="shared" si="3"/>
        <v>0</v>
      </c>
      <c r="AA59" s="128">
        <v>10.7</v>
      </c>
      <c r="AB59" s="128">
        <v>231.1</v>
      </c>
      <c r="AC59" s="45" t="str">
        <f t="shared" si="7"/>
        <v>NO</v>
      </c>
      <c r="AD59" s="170">
        <v>24</v>
      </c>
      <c r="AE59" s="125">
        <f t="shared" si="4"/>
        <v>0</v>
      </c>
      <c r="AF59" s="128">
        <v>30.4</v>
      </c>
      <c r="AG59" s="128">
        <v>319.2</v>
      </c>
      <c r="AH59" s="45" t="str">
        <f t="shared" si="8"/>
        <v>NO</v>
      </c>
    </row>
    <row r="60" spans="14:34" x14ac:dyDescent="0.25">
      <c r="N60" s="41">
        <f t="shared" si="5"/>
        <v>44707</v>
      </c>
      <c r="O60" s="171">
        <v>0.81020000000000003</v>
      </c>
      <c r="P60" s="140">
        <v>8.7400000000000005E-2</v>
      </c>
      <c r="Q60" s="140">
        <v>1.32E-2</v>
      </c>
      <c r="R60" s="140">
        <v>8.9099999999999999E-2</v>
      </c>
      <c r="S60" s="172">
        <v>0</v>
      </c>
      <c r="T60" s="60">
        <v>24</v>
      </c>
      <c r="U60" s="125">
        <v>0</v>
      </c>
      <c r="V60" s="126">
        <v>1.4</v>
      </c>
      <c r="W60" s="126">
        <v>15.6</v>
      </c>
      <c r="X60" s="45" t="str">
        <f t="shared" si="6"/>
        <v>NO</v>
      </c>
      <c r="Y60" s="60">
        <v>24</v>
      </c>
      <c r="Z60" s="125">
        <f t="shared" si="3"/>
        <v>0</v>
      </c>
      <c r="AA60" s="128">
        <v>17.5</v>
      </c>
      <c r="AB60" s="128">
        <v>241.8</v>
      </c>
      <c r="AC60" s="45" t="str">
        <f t="shared" si="7"/>
        <v>NO</v>
      </c>
      <c r="AD60" s="170">
        <v>24</v>
      </c>
      <c r="AE60" s="125">
        <f t="shared" si="4"/>
        <v>0</v>
      </c>
      <c r="AF60" s="128">
        <v>24.4</v>
      </c>
      <c r="AG60" s="128">
        <v>334.7</v>
      </c>
      <c r="AH60" s="45" t="str">
        <f t="shared" si="8"/>
        <v>NO</v>
      </c>
    </row>
    <row r="61" spans="14:34" x14ac:dyDescent="0.25">
      <c r="N61" s="41">
        <f t="shared" si="5"/>
        <v>44708</v>
      </c>
      <c r="O61" s="171">
        <v>0.74690000000000001</v>
      </c>
      <c r="P61" s="140">
        <v>0.11700000000000001</v>
      </c>
      <c r="Q61" s="140">
        <v>3.73E-2</v>
      </c>
      <c r="R61" s="140">
        <v>9.8799999999999999E-2</v>
      </c>
      <c r="S61" s="172">
        <v>0</v>
      </c>
      <c r="T61" s="60">
        <v>24</v>
      </c>
      <c r="U61" s="125">
        <v>3</v>
      </c>
      <c r="V61" s="126">
        <v>1.5</v>
      </c>
      <c r="W61" s="126">
        <v>16.2</v>
      </c>
      <c r="X61" s="45" t="str">
        <f t="shared" si="6"/>
        <v>NO</v>
      </c>
      <c r="Y61" s="60">
        <v>24</v>
      </c>
      <c r="Z61" s="125">
        <f t="shared" si="3"/>
        <v>3</v>
      </c>
      <c r="AA61" s="128">
        <v>18</v>
      </c>
      <c r="AB61" s="128">
        <v>243.6</v>
      </c>
      <c r="AC61" s="45" t="str">
        <f t="shared" si="7"/>
        <v>NO</v>
      </c>
      <c r="AD61" s="170">
        <v>24</v>
      </c>
      <c r="AE61" s="125">
        <f t="shared" si="4"/>
        <v>3</v>
      </c>
      <c r="AF61" s="128">
        <v>31.1</v>
      </c>
      <c r="AG61" s="128">
        <v>328.7</v>
      </c>
      <c r="AH61" s="45" t="str">
        <f t="shared" si="8"/>
        <v>NO</v>
      </c>
    </row>
    <row r="62" spans="14:34" x14ac:dyDescent="0.25">
      <c r="N62" s="41">
        <f t="shared" si="5"/>
        <v>44709</v>
      </c>
      <c r="O62" s="171">
        <v>0.76570000000000005</v>
      </c>
      <c r="P62" s="140">
        <v>8.4099999999999994E-2</v>
      </c>
      <c r="Q62" s="140">
        <v>1.14E-2</v>
      </c>
      <c r="R62" s="140">
        <v>0.13880000000000001</v>
      </c>
      <c r="S62" s="172">
        <v>0</v>
      </c>
      <c r="T62" s="60">
        <v>24</v>
      </c>
      <c r="U62" s="125">
        <v>0</v>
      </c>
      <c r="V62" s="126">
        <v>1.5</v>
      </c>
      <c r="W62" s="126">
        <v>16.7</v>
      </c>
      <c r="X62" s="45" t="str">
        <f t="shared" si="6"/>
        <v>NO</v>
      </c>
      <c r="Y62" s="60">
        <v>24</v>
      </c>
      <c r="Z62" s="125">
        <f t="shared" si="3"/>
        <v>0</v>
      </c>
      <c r="AA62" s="128">
        <v>14.8</v>
      </c>
      <c r="AB62" s="128">
        <v>242.3</v>
      </c>
      <c r="AC62" s="45" t="str">
        <f t="shared" si="7"/>
        <v>NO</v>
      </c>
      <c r="AD62" s="170">
        <v>24</v>
      </c>
      <c r="AE62" s="125">
        <f t="shared" si="4"/>
        <v>0</v>
      </c>
      <c r="AF62" s="128">
        <v>24.9</v>
      </c>
      <c r="AG62" s="128">
        <v>336.4</v>
      </c>
      <c r="AH62" s="45" t="str">
        <f t="shared" si="8"/>
        <v>NO</v>
      </c>
    </row>
    <row r="63" spans="14:34" x14ac:dyDescent="0.25">
      <c r="N63" s="41">
        <f t="shared" si="5"/>
        <v>44710</v>
      </c>
      <c r="O63" s="171">
        <v>0.77890000000000004</v>
      </c>
      <c r="P63" s="140">
        <v>7.0599999999999996E-2</v>
      </c>
      <c r="Q63" s="140">
        <v>1.1299999999999999E-2</v>
      </c>
      <c r="R63" s="140">
        <v>0.13919999999999999</v>
      </c>
      <c r="S63" s="172">
        <v>0</v>
      </c>
      <c r="T63" s="60">
        <v>24</v>
      </c>
      <c r="U63" s="125">
        <v>0</v>
      </c>
      <c r="V63" s="126">
        <v>1.5</v>
      </c>
      <c r="W63" s="126">
        <v>16.399999999999999</v>
      </c>
      <c r="X63" s="45" t="str">
        <f t="shared" si="6"/>
        <v>NO</v>
      </c>
      <c r="Y63" s="60">
        <v>24</v>
      </c>
      <c r="Z63" s="125">
        <f t="shared" si="3"/>
        <v>0</v>
      </c>
      <c r="AA63" s="128">
        <v>13.4</v>
      </c>
      <c r="AB63" s="128">
        <v>239.4</v>
      </c>
      <c r="AC63" s="45" t="str">
        <f t="shared" si="7"/>
        <v>NO</v>
      </c>
      <c r="AD63" s="170">
        <v>24</v>
      </c>
      <c r="AE63" s="125">
        <f t="shared" si="4"/>
        <v>0</v>
      </c>
      <c r="AF63" s="128">
        <v>23.1</v>
      </c>
      <c r="AG63" s="128">
        <v>336.4</v>
      </c>
      <c r="AH63" s="45" t="str">
        <f t="shared" si="8"/>
        <v>NO</v>
      </c>
    </row>
    <row r="64" spans="14:34" x14ac:dyDescent="0.25">
      <c r="N64" s="41">
        <f t="shared" si="5"/>
        <v>44711</v>
      </c>
      <c r="O64" s="171">
        <v>0.77800000000000002</v>
      </c>
      <c r="P64" s="140">
        <v>8.3099999999999993E-2</v>
      </c>
      <c r="Q64" s="140">
        <v>3.5299999999999998E-2</v>
      </c>
      <c r="R64" s="140">
        <v>0.1036</v>
      </c>
      <c r="S64" s="172">
        <v>0</v>
      </c>
      <c r="T64" s="60">
        <v>24</v>
      </c>
      <c r="U64" s="125">
        <v>1</v>
      </c>
      <c r="V64" s="126">
        <v>1.5</v>
      </c>
      <c r="W64" s="126">
        <v>15.7</v>
      </c>
      <c r="X64" s="45" t="str">
        <f t="shared" si="6"/>
        <v>NO</v>
      </c>
      <c r="Y64" s="60">
        <v>24</v>
      </c>
      <c r="Z64" s="125">
        <f t="shared" si="3"/>
        <v>1</v>
      </c>
      <c r="AA64" s="126">
        <v>11</v>
      </c>
      <c r="AB64" s="126">
        <v>237.7</v>
      </c>
      <c r="AC64" s="45" t="str">
        <f t="shared" si="7"/>
        <v>NO</v>
      </c>
      <c r="AD64" s="60">
        <v>24</v>
      </c>
      <c r="AE64" s="125">
        <f t="shared" si="4"/>
        <v>1</v>
      </c>
      <c r="AF64" s="126">
        <v>20.6</v>
      </c>
      <c r="AG64" s="126">
        <v>330.4</v>
      </c>
      <c r="AH64" s="45" t="str">
        <f t="shared" si="8"/>
        <v>NO</v>
      </c>
    </row>
    <row r="65" spans="14:34" x14ac:dyDescent="0.25">
      <c r="N65" s="41">
        <f t="shared" si="5"/>
        <v>44712</v>
      </c>
      <c r="O65" s="171">
        <v>0.78190000000000004</v>
      </c>
      <c r="P65" s="140">
        <v>0.1111</v>
      </c>
      <c r="Q65" s="140">
        <v>2.8299999999999999E-2</v>
      </c>
      <c r="R65" s="140">
        <v>7.8700000000000006E-2</v>
      </c>
      <c r="S65" s="172">
        <v>0</v>
      </c>
      <c r="T65" s="60">
        <v>24</v>
      </c>
      <c r="U65" s="125">
        <v>0</v>
      </c>
      <c r="V65" s="126">
        <v>1.6</v>
      </c>
      <c r="W65" s="126">
        <v>15.8</v>
      </c>
      <c r="X65" s="45" t="str">
        <f t="shared" si="6"/>
        <v>NO</v>
      </c>
      <c r="Y65" s="60">
        <v>24</v>
      </c>
      <c r="Z65" s="125">
        <f t="shared" si="3"/>
        <v>0</v>
      </c>
      <c r="AA65" s="126">
        <v>17.100000000000001</v>
      </c>
      <c r="AB65" s="126">
        <v>244.7</v>
      </c>
      <c r="AC65" s="45" t="str">
        <f t="shared" si="7"/>
        <v>NO</v>
      </c>
      <c r="AD65" s="60">
        <v>24</v>
      </c>
      <c r="AE65" s="125">
        <f t="shared" si="4"/>
        <v>0</v>
      </c>
      <c r="AF65" s="126">
        <v>29.2</v>
      </c>
      <c r="AG65" s="126">
        <v>331.3</v>
      </c>
      <c r="AH65" s="45" t="str">
        <f t="shared" si="8"/>
        <v>NO</v>
      </c>
    </row>
    <row r="66" spans="14:34" x14ac:dyDescent="0.25">
      <c r="N66" s="41">
        <f t="shared" si="5"/>
        <v>44713</v>
      </c>
      <c r="O66" s="171">
        <v>0.6129</v>
      </c>
      <c r="P66" s="140">
        <v>0.15210000000000001</v>
      </c>
      <c r="Q66" s="140">
        <v>0.13100000000000001</v>
      </c>
      <c r="R66" s="140">
        <v>0.104</v>
      </c>
      <c r="S66" s="172">
        <v>0</v>
      </c>
      <c r="T66" s="60">
        <v>24</v>
      </c>
      <c r="U66" s="125">
        <v>9</v>
      </c>
      <c r="V66" s="126">
        <v>2.2999999999999998</v>
      </c>
      <c r="W66" s="126">
        <v>16.899999999999999</v>
      </c>
      <c r="X66" s="45" t="str">
        <f t="shared" si="6"/>
        <v>NO</v>
      </c>
      <c r="Y66" s="60">
        <v>24</v>
      </c>
      <c r="Z66" s="125">
        <f t="shared" si="3"/>
        <v>9</v>
      </c>
      <c r="AA66" s="126">
        <v>23.3</v>
      </c>
      <c r="AB66" s="126">
        <v>237.8</v>
      </c>
      <c r="AC66" s="45" t="str">
        <f t="shared" si="7"/>
        <v>NO</v>
      </c>
      <c r="AD66" s="60">
        <v>24</v>
      </c>
      <c r="AE66" s="125">
        <f t="shared" si="4"/>
        <v>9</v>
      </c>
      <c r="AF66" s="126">
        <v>31.4</v>
      </c>
      <c r="AG66" s="126">
        <v>310.7</v>
      </c>
      <c r="AH66" s="45" t="str">
        <f t="shared" si="8"/>
        <v>NO</v>
      </c>
    </row>
    <row r="67" spans="14:34" x14ac:dyDescent="0.25">
      <c r="N67" s="41">
        <f t="shared" si="5"/>
        <v>44714</v>
      </c>
      <c r="O67" s="171">
        <v>0.71940000000000004</v>
      </c>
      <c r="P67" s="140">
        <v>0.1128</v>
      </c>
      <c r="Q67" s="140">
        <v>4.3999999999999997E-2</v>
      </c>
      <c r="R67" s="140">
        <v>0.12379999999999999</v>
      </c>
      <c r="S67" s="172">
        <v>0</v>
      </c>
      <c r="T67" s="60">
        <v>24</v>
      </c>
      <c r="U67" s="125">
        <v>0</v>
      </c>
      <c r="V67" s="126">
        <v>1.3</v>
      </c>
      <c r="W67" s="126">
        <v>17.100000000000001</v>
      </c>
      <c r="X67" s="45" t="str">
        <f t="shared" si="6"/>
        <v>NO</v>
      </c>
      <c r="Y67" s="60">
        <v>24</v>
      </c>
      <c r="Z67" s="125">
        <f t="shared" si="3"/>
        <v>0</v>
      </c>
      <c r="AA67" s="126">
        <v>15.3</v>
      </c>
      <c r="AB67" s="126">
        <v>244.1</v>
      </c>
      <c r="AC67" s="45" t="str">
        <f t="shared" si="7"/>
        <v>NO</v>
      </c>
      <c r="AD67" s="60">
        <v>24</v>
      </c>
      <c r="AE67" s="125">
        <f t="shared" si="4"/>
        <v>0</v>
      </c>
      <c r="AF67" s="126">
        <v>28.6</v>
      </c>
      <c r="AG67" s="126">
        <v>331.3</v>
      </c>
      <c r="AH67" s="45" t="str">
        <f t="shared" si="8"/>
        <v>NO</v>
      </c>
    </row>
    <row r="68" spans="14:34" x14ac:dyDescent="0.25">
      <c r="N68" s="41">
        <f t="shared" si="5"/>
        <v>44715</v>
      </c>
      <c r="O68" s="171">
        <v>0.75900000000000001</v>
      </c>
      <c r="P68" s="140">
        <v>9.4299999999999995E-2</v>
      </c>
      <c r="Q68" s="140">
        <v>8.0999999999999996E-3</v>
      </c>
      <c r="R68" s="140">
        <v>0.1386</v>
      </c>
      <c r="S68" s="172">
        <v>0</v>
      </c>
      <c r="T68" s="60">
        <v>24</v>
      </c>
      <c r="U68" s="125">
        <v>0</v>
      </c>
      <c r="V68" s="126">
        <v>1.3</v>
      </c>
      <c r="W68" s="126">
        <v>17.100000000000001</v>
      </c>
      <c r="X68" s="45" t="str">
        <f t="shared" si="6"/>
        <v>NO</v>
      </c>
      <c r="Y68" s="60">
        <v>24</v>
      </c>
      <c r="Z68" s="125">
        <f t="shared" si="3"/>
        <v>0</v>
      </c>
      <c r="AA68" s="126">
        <v>14.9</v>
      </c>
      <c r="AB68" s="126">
        <v>246.2</v>
      </c>
      <c r="AC68" s="45" t="str">
        <f t="shared" si="7"/>
        <v>NO</v>
      </c>
      <c r="AD68" s="60">
        <v>24</v>
      </c>
      <c r="AE68" s="125">
        <f t="shared" si="4"/>
        <v>0</v>
      </c>
      <c r="AF68" s="126">
        <v>35.700000000000003</v>
      </c>
      <c r="AG68" s="126">
        <v>338.6</v>
      </c>
      <c r="AH68" s="45" t="str">
        <f t="shared" si="8"/>
        <v>NO</v>
      </c>
    </row>
    <row r="69" spans="14:34" x14ac:dyDescent="0.25">
      <c r="N69" s="41">
        <f t="shared" si="5"/>
        <v>44716</v>
      </c>
      <c r="O69" s="171">
        <v>0.78110000000000002</v>
      </c>
      <c r="P69" s="140">
        <v>0.13550000000000001</v>
      </c>
      <c r="Q69" s="140">
        <v>2.3199999999999998E-2</v>
      </c>
      <c r="R69" s="140">
        <v>6.0299999999999999E-2</v>
      </c>
      <c r="S69" s="172">
        <v>0</v>
      </c>
      <c r="T69" s="60">
        <v>24</v>
      </c>
      <c r="U69" s="125">
        <v>0</v>
      </c>
      <c r="V69" s="126">
        <v>1.3</v>
      </c>
      <c r="W69" s="126">
        <v>16</v>
      </c>
      <c r="X69" s="45" t="str">
        <f t="shared" si="6"/>
        <v>NO</v>
      </c>
      <c r="Y69" s="60">
        <v>24</v>
      </c>
      <c r="Z69" s="125">
        <f t="shared" si="3"/>
        <v>0</v>
      </c>
      <c r="AA69" s="126">
        <v>21.1</v>
      </c>
      <c r="AB69" s="126">
        <v>251.1</v>
      </c>
      <c r="AC69" s="45" t="str">
        <f t="shared" si="7"/>
        <v>NO</v>
      </c>
      <c r="AD69" s="60">
        <v>24</v>
      </c>
      <c r="AE69" s="125">
        <f t="shared" si="4"/>
        <v>0</v>
      </c>
      <c r="AF69" s="126">
        <v>37.1</v>
      </c>
      <c r="AG69" s="126">
        <v>333.1</v>
      </c>
      <c r="AH69" s="45" t="str">
        <f t="shared" si="8"/>
        <v>NO</v>
      </c>
    </row>
    <row r="70" spans="14:34" x14ac:dyDescent="0.25">
      <c r="N70" s="41">
        <f t="shared" si="5"/>
        <v>44717</v>
      </c>
      <c r="O70" s="171">
        <v>0.75070000000000003</v>
      </c>
      <c r="P70" s="140">
        <v>0.13750000000000001</v>
      </c>
      <c r="Q70" s="140">
        <v>3.61E-2</v>
      </c>
      <c r="R70" s="140">
        <v>7.5700000000000003E-2</v>
      </c>
      <c r="S70" s="172">
        <v>0</v>
      </c>
      <c r="T70" s="60">
        <v>24</v>
      </c>
      <c r="U70" s="125">
        <v>0</v>
      </c>
      <c r="V70" s="126">
        <v>1.9</v>
      </c>
      <c r="W70" s="126">
        <v>16.3</v>
      </c>
      <c r="X70" s="45" t="str">
        <f t="shared" si="6"/>
        <v>NO</v>
      </c>
      <c r="Y70" s="60">
        <v>24</v>
      </c>
      <c r="Z70" s="125">
        <f t="shared" ref="Z70:Z95" si="9">U70</f>
        <v>0</v>
      </c>
      <c r="AA70" s="126">
        <v>18.2</v>
      </c>
      <c r="AB70" s="126">
        <v>250.7</v>
      </c>
      <c r="AC70" s="45" t="str">
        <f t="shared" si="7"/>
        <v>NO</v>
      </c>
      <c r="AD70" s="60">
        <v>24</v>
      </c>
      <c r="AE70" s="125">
        <f t="shared" ref="AE70:AE95" si="10">Z70</f>
        <v>0</v>
      </c>
      <c r="AF70" s="128">
        <v>37.1</v>
      </c>
      <c r="AG70" s="126">
        <v>330.4</v>
      </c>
      <c r="AH70" s="45" t="str">
        <f t="shared" si="8"/>
        <v>NO</v>
      </c>
    </row>
    <row r="71" spans="14:34" x14ac:dyDescent="0.25">
      <c r="N71" s="41">
        <f t="shared" ref="N71:N93" si="11">N70+1</f>
        <v>44718</v>
      </c>
      <c r="O71" s="171">
        <v>0.82169999999999999</v>
      </c>
      <c r="P71" s="140">
        <v>0.1144</v>
      </c>
      <c r="Q71" s="140">
        <v>8.0000000000000002E-3</v>
      </c>
      <c r="R71" s="140">
        <v>5.5899999999999998E-2</v>
      </c>
      <c r="S71" s="172">
        <v>0</v>
      </c>
      <c r="T71" s="60">
        <v>24</v>
      </c>
      <c r="U71" s="125">
        <v>0</v>
      </c>
      <c r="V71" s="126">
        <v>1.3</v>
      </c>
      <c r="W71" s="126">
        <v>15.4</v>
      </c>
      <c r="X71" s="45" t="str">
        <f t="shared" si="6"/>
        <v>NO</v>
      </c>
      <c r="Y71" s="60">
        <v>24</v>
      </c>
      <c r="Z71" s="125">
        <f t="shared" si="9"/>
        <v>0</v>
      </c>
      <c r="AA71" s="126">
        <v>23.2</v>
      </c>
      <c r="AB71" s="126">
        <v>248</v>
      </c>
      <c r="AC71" s="45" t="str">
        <f t="shared" si="7"/>
        <v>NO</v>
      </c>
      <c r="AD71" s="60">
        <v>24</v>
      </c>
      <c r="AE71" s="125">
        <f t="shared" si="10"/>
        <v>0</v>
      </c>
      <c r="AF71" s="128">
        <v>28.8</v>
      </c>
      <c r="AG71" s="126">
        <v>334.7</v>
      </c>
      <c r="AH71" s="45" t="str">
        <f t="shared" si="8"/>
        <v>NO</v>
      </c>
    </row>
    <row r="72" spans="14:34" x14ac:dyDescent="0.25">
      <c r="N72" s="41">
        <f t="shared" si="11"/>
        <v>44719</v>
      </c>
      <c r="O72" s="171">
        <v>0.87560000000000004</v>
      </c>
      <c r="P72" s="140">
        <v>9.6799999999999997E-2</v>
      </c>
      <c r="Q72" s="140">
        <v>7.7000000000000002E-3</v>
      </c>
      <c r="R72" s="140">
        <v>1.9800000000000002E-2</v>
      </c>
      <c r="S72" s="172">
        <v>0</v>
      </c>
      <c r="T72" s="60">
        <v>24</v>
      </c>
      <c r="U72" s="125">
        <v>0</v>
      </c>
      <c r="V72" s="126">
        <v>1.2</v>
      </c>
      <c r="W72" s="126">
        <v>14.1</v>
      </c>
      <c r="X72" s="45" t="str">
        <f t="shared" si="6"/>
        <v>NO</v>
      </c>
      <c r="Y72" s="60">
        <v>24</v>
      </c>
      <c r="Z72" s="125">
        <f t="shared" si="9"/>
        <v>0</v>
      </c>
      <c r="AA72" s="126">
        <v>16.2</v>
      </c>
      <c r="AB72" s="126">
        <v>243.4</v>
      </c>
      <c r="AC72" s="45" t="str">
        <f t="shared" si="7"/>
        <v>NO</v>
      </c>
      <c r="AD72" s="60">
        <v>24</v>
      </c>
      <c r="AE72" s="125">
        <f t="shared" si="10"/>
        <v>0</v>
      </c>
      <c r="AF72" s="128">
        <v>31.9</v>
      </c>
      <c r="AG72" s="126">
        <v>333.6</v>
      </c>
      <c r="AH72" s="45" t="str">
        <f t="shared" si="8"/>
        <v>NO</v>
      </c>
    </row>
    <row r="73" spans="14:34" x14ac:dyDescent="0.25">
      <c r="N73" s="41">
        <f t="shared" si="11"/>
        <v>44720</v>
      </c>
      <c r="O73" s="171">
        <v>0.84289999999999998</v>
      </c>
      <c r="P73" s="140">
        <v>8.7900000000000006E-2</v>
      </c>
      <c r="Q73" s="140">
        <v>2.8999999999999998E-3</v>
      </c>
      <c r="R73" s="140">
        <v>6.6199999999999995E-2</v>
      </c>
      <c r="S73" s="172">
        <v>0</v>
      </c>
      <c r="T73" s="60">
        <v>24</v>
      </c>
      <c r="U73" s="125">
        <v>0</v>
      </c>
      <c r="V73" s="126">
        <v>1.3</v>
      </c>
      <c r="W73" s="126">
        <v>15.1</v>
      </c>
      <c r="X73" s="45" t="str">
        <f t="shared" si="6"/>
        <v>NO</v>
      </c>
      <c r="Y73" s="60">
        <v>24</v>
      </c>
      <c r="Z73" s="125">
        <f t="shared" si="9"/>
        <v>0</v>
      </c>
      <c r="AA73" s="126">
        <v>14.1</v>
      </c>
      <c r="AB73" s="126">
        <v>243.6</v>
      </c>
      <c r="AC73" s="45" t="str">
        <f t="shared" si="7"/>
        <v>NO</v>
      </c>
      <c r="AD73" s="60">
        <v>24</v>
      </c>
      <c r="AE73" s="125">
        <f t="shared" si="10"/>
        <v>0</v>
      </c>
      <c r="AF73" s="126">
        <v>32.4</v>
      </c>
      <c r="AG73" s="126">
        <v>336.7</v>
      </c>
      <c r="AH73" s="45" t="str">
        <f t="shared" si="8"/>
        <v>NO</v>
      </c>
    </row>
    <row r="74" spans="14:34" x14ac:dyDescent="0.25">
      <c r="N74" s="41">
        <f t="shared" si="11"/>
        <v>44721</v>
      </c>
      <c r="O74" s="171">
        <v>0.7631</v>
      </c>
      <c r="P74" s="140">
        <v>7.3499999999999996E-2</v>
      </c>
      <c r="Q74" s="140">
        <v>4.3E-3</v>
      </c>
      <c r="R74" s="140">
        <v>0.15909999999999999</v>
      </c>
      <c r="S74" s="172">
        <v>0</v>
      </c>
      <c r="T74" s="60">
        <v>24</v>
      </c>
      <c r="U74" s="125">
        <v>0</v>
      </c>
      <c r="V74" s="126">
        <v>1.5</v>
      </c>
      <c r="W74" s="126">
        <v>17.399999999999999</v>
      </c>
      <c r="X74" s="45" t="str">
        <f t="shared" si="6"/>
        <v>NO</v>
      </c>
      <c r="Y74" s="60">
        <v>24</v>
      </c>
      <c r="Z74" s="125">
        <f t="shared" si="9"/>
        <v>0</v>
      </c>
      <c r="AA74" s="126">
        <v>11.7</v>
      </c>
      <c r="AB74" s="126">
        <v>243.9</v>
      </c>
      <c r="AC74" s="45" t="str">
        <f t="shared" si="7"/>
        <v>NO</v>
      </c>
      <c r="AD74" s="60">
        <v>24</v>
      </c>
      <c r="AE74" s="125">
        <f t="shared" si="10"/>
        <v>0</v>
      </c>
      <c r="AF74" s="128">
        <v>27.7</v>
      </c>
      <c r="AG74" s="126">
        <v>341.9</v>
      </c>
      <c r="AH74" s="45" t="str">
        <f t="shared" si="8"/>
        <v>NO</v>
      </c>
    </row>
    <row r="75" spans="14:34" x14ac:dyDescent="0.25">
      <c r="N75" s="41">
        <f t="shared" si="11"/>
        <v>44722</v>
      </c>
      <c r="O75" s="171">
        <v>0.76790000000000003</v>
      </c>
      <c r="P75" s="140">
        <v>8.48E-2</v>
      </c>
      <c r="Q75" s="140">
        <v>3.8999999999999998E-3</v>
      </c>
      <c r="R75" s="140">
        <v>0.1434</v>
      </c>
      <c r="S75" s="172">
        <v>0</v>
      </c>
      <c r="T75" s="60">
        <v>24</v>
      </c>
      <c r="U75" s="125">
        <v>0</v>
      </c>
      <c r="V75" s="126">
        <v>1.4</v>
      </c>
      <c r="W75" s="126">
        <v>17.100000000000001</v>
      </c>
      <c r="X75" s="45" t="str">
        <f t="shared" si="6"/>
        <v>NO</v>
      </c>
      <c r="Y75" s="60">
        <v>24</v>
      </c>
      <c r="Z75" s="125">
        <f t="shared" si="9"/>
        <v>0</v>
      </c>
      <c r="AA75" s="126">
        <v>15.1</v>
      </c>
      <c r="AB75" s="126">
        <v>245.1</v>
      </c>
      <c r="AC75" s="45" t="str">
        <f t="shared" si="7"/>
        <v>NO</v>
      </c>
      <c r="AD75" s="60">
        <v>24</v>
      </c>
      <c r="AE75" s="125">
        <f t="shared" si="10"/>
        <v>0</v>
      </c>
      <c r="AF75" s="126">
        <v>27.5</v>
      </c>
      <c r="AG75" s="126">
        <v>339.9</v>
      </c>
      <c r="AH75" s="45" t="str">
        <f t="shared" si="8"/>
        <v>NO</v>
      </c>
    </row>
    <row r="76" spans="14:34" x14ac:dyDescent="0.25">
      <c r="N76" s="41">
        <f t="shared" si="11"/>
        <v>44723</v>
      </c>
      <c r="O76" s="173">
        <v>0.79359999999999997</v>
      </c>
      <c r="P76" s="142">
        <v>8.1000000000000003E-2</v>
      </c>
      <c r="Q76" s="140">
        <v>5.1999999999999998E-3</v>
      </c>
      <c r="R76" s="142">
        <v>0.1202</v>
      </c>
      <c r="S76" s="174">
        <v>0</v>
      </c>
      <c r="T76" s="60">
        <v>24</v>
      </c>
      <c r="U76" s="127">
        <v>0</v>
      </c>
      <c r="V76" s="128">
        <v>1.4</v>
      </c>
      <c r="W76" s="128">
        <v>16.399999999999999</v>
      </c>
      <c r="X76" s="45" t="str">
        <f t="shared" si="6"/>
        <v>NO</v>
      </c>
      <c r="Y76" s="60">
        <v>24</v>
      </c>
      <c r="Z76" s="125">
        <f t="shared" si="9"/>
        <v>0</v>
      </c>
      <c r="AA76" s="128">
        <v>15.7</v>
      </c>
      <c r="AB76" s="128">
        <v>243.6</v>
      </c>
      <c r="AC76" s="45" t="str">
        <f t="shared" si="7"/>
        <v>NO</v>
      </c>
      <c r="AD76" s="60">
        <v>24</v>
      </c>
      <c r="AE76" s="125">
        <f t="shared" si="10"/>
        <v>0</v>
      </c>
      <c r="AF76" s="128">
        <v>24</v>
      </c>
      <c r="AG76" s="128">
        <v>338.9</v>
      </c>
      <c r="AH76" s="45" t="str">
        <f t="shared" si="8"/>
        <v>NO</v>
      </c>
    </row>
    <row r="77" spans="14:34" x14ac:dyDescent="0.25">
      <c r="N77" s="41">
        <f t="shared" si="11"/>
        <v>44724</v>
      </c>
      <c r="O77" s="171">
        <v>0.77249999999999996</v>
      </c>
      <c r="P77" s="140">
        <v>7.4200000000000002E-2</v>
      </c>
      <c r="Q77" s="140">
        <v>4.1999999999999997E-3</v>
      </c>
      <c r="R77" s="140">
        <v>0.14910000000000001</v>
      </c>
      <c r="S77" s="172">
        <v>0</v>
      </c>
      <c r="T77" s="60">
        <v>24</v>
      </c>
      <c r="U77" s="125">
        <v>0</v>
      </c>
      <c r="V77" s="126">
        <v>1.4</v>
      </c>
      <c r="W77" s="126">
        <v>17.100000000000001</v>
      </c>
      <c r="X77" s="45" t="str">
        <f t="shared" si="6"/>
        <v>NO</v>
      </c>
      <c r="Y77" s="60">
        <v>24</v>
      </c>
      <c r="Z77" s="125">
        <f t="shared" si="9"/>
        <v>0</v>
      </c>
      <c r="AA77" s="126">
        <v>12.7</v>
      </c>
      <c r="AB77" s="126">
        <v>243.4</v>
      </c>
      <c r="AC77" s="45" t="str">
        <f t="shared" si="7"/>
        <v>NO</v>
      </c>
      <c r="AD77" s="60">
        <v>24</v>
      </c>
      <c r="AE77" s="125">
        <f t="shared" si="10"/>
        <v>0</v>
      </c>
      <c r="AF77" s="126">
        <v>23.3</v>
      </c>
      <c r="AG77" s="126">
        <v>340.8</v>
      </c>
      <c r="AH77" s="45" t="str">
        <f t="shared" si="8"/>
        <v>NO</v>
      </c>
    </row>
    <row r="78" spans="14:34" x14ac:dyDescent="0.25">
      <c r="N78" s="41">
        <f t="shared" si="11"/>
        <v>44725</v>
      </c>
      <c r="O78" s="171">
        <v>0.7823</v>
      </c>
      <c r="P78" s="140">
        <v>8.2699999999999996E-2</v>
      </c>
      <c r="Q78" s="140">
        <v>8.0999999999999996E-3</v>
      </c>
      <c r="R78" s="140">
        <v>0.12690000000000001</v>
      </c>
      <c r="S78" s="172">
        <v>0</v>
      </c>
      <c r="T78" s="60">
        <v>24</v>
      </c>
      <c r="U78" s="125">
        <v>0</v>
      </c>
      <c r="V78" s="126">
        <v>1.3</v>
      </c>
      <c r="W78" s="126">
        <v>16.7</v>
      </c>
      <c r="X78" s="45" t="str">
        <f t="shared" si="6"/>
        <v>NO</v>
      </c>
      <c r="Y78" s="60">
        <v>24</v>
      </c>
      <c r="Z78" s="125">
        <f t="shared" si="9"/>
        <v>0</v>
      </c>
      <c r="AA78" s="126">
        <v>15</v>
      </c>
      <c r="AB78" s="126">
        <v>244.1</v>
      </c>
      <c r="AC78" s="45" t="str">
        <f t="shared" si="7"/>
        <v>NO</v>
      </c>
      <c r="AD78" s="60">
        <v>24</v>
      </c>
      <c r="AE78" s="125">
        <f t="shared" si="10"/>
        <v>0</v>
      </c>
      <c r="AF78" s="128">
        <v>23.8</v>
      </c>
      <c r="AG78" s="126">
        <v>339.2</v>
      </c>
      <c r="AH78" s="45" t="str">
        <f t="shared" si="8"/>
        <v>NO</v>
      </c>
    </row>
    <row r="79" spans="14:34" x14ac:dyDescent="0.25">
      <c r="N79" s="41">
        <f t="shared" si="11"/>
        <v>44726</v>
      </c>
      <c r="O79" s="171">
        <v>0.71899999999999997</v>
      </c>
      <c r="P79" s="140">
        <v>8.2100000000000006E-2</v>
      </c>
      <c r="Q79" s="140">
        <v>8.8999999999999999E-3</v>
      </c>
      <c r="R79" s="140">
        <v>0.18990000000000001</v>
      </c>
      <c r="S79" s="172">
        <v>0</v>
      </c>
      <c r="T79" s="60">
        <v>24</v>
      </c>
      <c r="U79" s="125">
        <v>0</v>
      </c>
      <c r="V79" s="126">
        <v>1.8</v>
      </c>
      <c r="W79" s="126">
        <v>18.2</v>
      </c>
      <c r="X79" s="45" t="str">
        <f t="shared" si="6"/>
        <v>NO</v>
      </c>
      <c r="Y79" s="60">
        <v>24</v>
      </c>
      <c r="Z79" s="125">
        <f t="shared" si="9"/>
        <v>0</v>
      </c>
      <c r="AA79" s="126">
        <v>14.5</v>
      </c>
      <c r="AB79" s="126">
        <v>245.4</v>
      </c>
      <c r="AC79" s="45" t="str">
        <f t="shared" si="7"/>
        <v>NO</v>
      </c>
      <c r="AD79" s="60">
        <v>24</v>
      </c>
      <c r="AE79" s="125">
        <f t="shared" si="10"/>
        <v>0</v>
      </c>
      <c r="AF79" s="128">
        <v>24</v>
      </c>
      <c r="AG79" s="126">
        <v>341.1</v>
      </c>
      <c r="AH79" s="45" t="str">
        <f t="shared" si="8"/>
        <v>NO</v>
      </c>
    </row>
    <row r="80" spans="14:34" x14ac:dyDescent="0.25">
      <c r="N80" s="41">
        <f t="shared" si="11"/>
        <v>44727</v>
      </c>
      <c r="O80" s="171">
        <v>0.77929999999999999</v>
      </c>
      <c r="P80" s="140">
        <v>0.1195</v>
      </c>
      <c r="Q80" s="140">
        <v>1.23E-2</v>
      </c>
      <c r="R80" s="140">
        <v>8.8900000000000007E-2</v>
      </c>
      <c r="S80" s="172">
        <v>0</v>
      </c>
      <c r="T80" s="60">
        <v>24</v>
      </c>
      <c r="U80" s="125">
        <v>0</v>
      </c>
      <c r="V80" s="126">
        <v>1.4</v>
      </c>
      <c r="W80" s="126">
        <v>16.399999999999999</v>
      </c>
      <c r="X80" s="45" t="str">
        <f t="shared" si="6"/>
        <v>NO</v>
      </c>
      <c r="Y80" s="60">
        <v>24</v>
      </c>
      <c r="Z80" s="125">
        <f t="shared" si="9"/>
        <v>0</v>
      </c>
      <c r="AA80" s="126">
        <v>19.7</v>
      </c>
      <c r="AB80" s="126">
        <v>250.2</v>
      </c>
      <c r="AC80" s="45" t="str">
        <f t="shared" si="7"/>
        <v>NO</v>
      </c>
      <c r="AD80" s="60">
        <v>24</v>
      </c>
      <c r="AE80" s="125">
        <f t="shared" si="10"/>
        <v>0</v>
      </c>
      <c r="AF80" s="126">
        <v>41.4</v>
      </c>
      <c r="AG80" s="126">
        <v>336.4</v>
      </c>
      <c r="AH80" s="45" t="str">
        <f t="shared" si="8"/>
        <v>NO</v>
      </c>
    </row>
    <row r="81" spans="14:34" x14ac:dyDescent="0.25">
      <c r="N81" s="41">
        <f t="shared" si="11"/>
        <v>44728</v>
      </c>
      <c r="O81" s="171">
        <v>0.52790000000000004</v>
      </c>
      <c r="P81" s="140">
        <v>0.17100000000000001</v>
      </c>
      <c r="Q81" s="140">
        <v>0.1754</v>
      </c>
      <c r="R81" s="140">
        <v>0.12570000000000001</v>
      </c>
      <c r="S81" s="172">
        <v>0</v>
      </c>
      <c r="T81" s="60">
        <v>24</v>
      </c>
      <c r="U81" s="125">
        <v>12</v>
      </c>
      <c r="V81" s="126">
        <v>1.7</v>
      </c>
      <c r="W81" s="126">
        <v>17.2</v>
      </c>
      <c r="X81" s="45" t="str">
        <f t="shared" si="6"/>
        <v>NO</v>
      </c>
      <c r="Y81" s="60">
        <v>24</v>
      </c>
      <c r="Z81" s="125">
        <f t="shared" si="9"/>
        <v>12</v>
      </c>
      <c r="AA81" s="126">
        <v>20.8</v>
      </c>
      <c r="AB81" s="126">
        <v>230.6</v>
      </c>
      <c r="AC81" s="45" t="str">
        <f t="shared" si="7"/>
        <v>NO</v>
      </c>
      <c r="AD81" s="60">
        <v>24</v>
      </c>
      <c r="AE81" s="125">
        <f t="shared" si="10"/>
        <v>12</v>
      </c>
      <c r="AF81" s="126">
        <v>52.4</v>
      </c>
      <c r="AG81" s="126">
        <v>298.39999999999998</v>
      </c>
      <c r="AH81" s="45" t="str">
        <f t="shared" si="8"/>
        <v>NO</v>
      </c>
    </row>
    <row r="82" spans="14:34" x14ac:dyDescent="0.25">
      <c r="N82" s="41">
        <f t="shared" si="11"/>
        <v>44729</v>
      </c>
      <c r="O82" s="171">
        <v>0.81740000000000002</v>
      </c>
      <c r="P82" s="140">
        <v>0.15010000000000001</v>
      </c>
      <c r="Q82" s="140">
        <v>1.9699999999999999E-2</v>
      </c>
      <c r="R82" s="140">
        <v>1.2800000000000001E-2</v>
      </c>
      <c r="S82" s="172">
        <v>0</v>
      </c>
      <c r="T82" s="60">
        <v>24</v>
      </c>
      <c r="U82" s="125">
        <v>0</v>
      </c>
      <c r="V82" s="126">
        <v>1.2</v>
      </c>
      <c r="W82" s="126">
        <v>15</v>
      </c>
      <c r="X82" s="45" t="str">
        <f t="shared" si="6"/>
        <v>NO</v>
      </c>
      <c r="Y82" s="60">
        <v>24</v>
      </c>
      <c r="Z82" s="125">
        <f t="shared" si="9"/>
        <v>0</v>
      </c>
      <c r="AA82" s="126">
        <v>16</v>
      </c>
      <c r="AB82" s="126">
        <v>253.2</v>
      </c>
      <c r="AC82" s="45" t="str">
        <f t="shared" si="7"/>
        <v>NO</v>
      </c>
      <c r="AD82" s="60">
        <v>24</v>
      </c>
      <c r="AE82" s="125">
        <f t="shared" si="10"/>
        <v>0</v>
      </c>
      <c r="AF82" s="126">
        <v>32.299999999999997</v>
      </c>
      <c r="AG82" s="126">
        <v>331.3</v>
      </c>
      <c r="AH82" s="45" t="str">
        <f t="shared" si="8"/>
        <v>NO</v>
      </c>
    </row>
    <row r="83" spans="14:34" x14ac:dyDescent="0.25">
      <c r="N83" s="41">
        <f t="shared" si="11"/>
        <v>44730</v>
      </c>
      <c r="O83" s="171">
        <v>0.77580000000000005</v>
      </c>
      <c r="P83" s="140">
        <v>0.1487</v>
      </c>
      <c r="Q83" s="140">
        <v>7.9000000000000008E-3</v>
      </c>
      <c r="R83" s="140">
        <v>6.7599999999999993E-2</v>
      </c>
      <c r="S83" s="172">
        <v>0</v>
      </c>
      <c r="T83" s="60">
        <v>24</v>
      </c>
      <c r="U83" s="125">
        <v>0</v>
      </c>
      <c r="V83" s="126">
        <v>1.5</v>
      </c>
      <c r="W83" s="126">
        <v>16.600000000000001</v>
      </c>
      <c r="X83" s="45" t="str">
        <f t="shared" si="6"/>
        <v>NO</v>
      </c>
      <c r="Y83" s="60">
        <v>24</v>
      </c>
      <c r="Z83" s="125">
        <f t="shared" si="9"/>
        <v>0</v>
      </c>
      <c r="AA83" s="126">
        <v>16.3</v>
      </c>
      <c r="AB83" s="126">
        <v>257.10000000000002</v>
      </c>
      <c r="AC83" s="45" t="str">
        <f t="shared" si="7"/>
        <v>NO</v>
      </c>
      <c r="AD83" s="60">
        <v>24</v>
      </c>
      <c r="AE83" s="125">
        <f t="shared" si="10"/>
        <v>0</v>
      </c>
      <c r="AF83" s="126">
        <v>29.9</v>
      </c>
      <c r="AG83" s="126">
        <v>336.9</v>
      </c>
      <c r="AH83" s="45" t="str">
        <f t="shared" si="8"/>
        <v>NO</v>
      </c>
    </row>
    <row r="84" spans="14:34" x14ac:dyDescent="0.25">
      <c r="N84" s="41">
        <f t="shared" si="11"/>
        <v>44731</v>
      </c>
      <c r="O84" s="171">
        <v>0.76270000000000004</v>
      </c>
      <c r="P84" s="140">
        <v>0.14019999999999999</v>
      </c>
      <c r="Q84" s="140">
        <v>9.1000000000000004E-3</v>
      </c>
      <c r="R84" s="140">
        <v>8.8099999999999998E-2</v>
      </c>
      <c r="S84" s="172">
        <v>0</v>
      </c>
      <c r="T84" s="60">
        <v>24</v>
      </c>
      <c r="U84" s="125">
        <v>0</v>
      </c>
      <c r="V84" s="126">
        <v>1.4</v>
      </c>
      <c r="W84" s="126">
        <v>16.899999999999999</v>
      </c>
      <c r="X84" s="45" t="str">
        <f t="shared" si="6"/>
        <v>NO</v>
      </c>
      <c r="Y84" s="60">
        <v>24</v>
      </c>
      <c r="Z84" s="125">
        <f t="shared" si="9"/>
        <v>0</v>
      </c>
      <c r="AA84" s="128">
        <v>16.399999999999999</v>
      </c>
      <c r="AB84" s="128">
        <v>255.3</v>
      </c>
      <c r="AC84" s="45" t="str">
        <f t="shared" si="7"/>
        <v>NO</v>
      </c>
      <c r="AD84" s="60">
        <v>24</v>
      </c>
      <c r="AE84" s="125">
        <f t="shared" si="10"/>
        <v>0</v>
      </c>
      <c r="AF84" s="128">
        <v>27.3</v>
      </c>
      <c r="AG84" s="128">
        <v>337.3</v>
      </c>
      <c r="AH84" s="45" t="str">
        <f t="shared" si="8"/>
        <v>NO</v>
      </c>
    </row>
    <row r="85" spans="14:34" x14ac:dyDescent="0.25">
      <c r="N85" s="41">
        <f t="shared" si="11"/>
        <v>44732</v>
      </c>
      <c r="O85" s="171">
        <v>0.79039999999999999</v>
      </c>
      <c r="P85" s="140">
        <v>0.1227</v>
      </c>
      <c r="Q85" s="140">
        <v>6.4999999999999997E-3</v>
      </c>
      <c r="R85" s="140">
        <v>7.9899999999999999E-2</v>
      </c>
      <c r="S85" s="172">
        <v>5.0000000000000001E-4</v>
      </c>
      <c r="T85" s="60">
        <v>24</v>
      </c>
      <c r="U85" s="125">
        <v>0</v>
      </c>
      <c r="V85" s="126">
        <v>1.4</v>
      </c>
      <c r="W85" s="126">
        <v>17.3</v>
      </c>
      <c r="X85" s="45" t="str">
        <f t="shared" si="6"/>
        <v>NO</v>
      </c>
      <c r="Y85" s="60">
        <v>24</v>
      </c>
      <c r="Z85" s="125">
        <f t="shared" si="9"/>
        <v>0</v>
      </c>
      <c r="AA85" s="128">
        <v>14.6</v>
      </c>
      <c r="AB85" s="128">
        <v>258</v>
      </c>
      <c r="AC85" s="45" t="str">
        <f t="shared" si="7"/>
        <v>NO</v>
      </c>
      <c r="AD85" s="60">
        <v>24</v>
      </c>
      <c r="AE85" s="125">
        <f t="shared" si="10"/>
        <v>0</v>
      </c>
      <c r="AF85" s="128">
        <v>29.8</v>
      </c>
      <c r="AG85" s="128">
        <v>346.8</v>
      </c>
      <c r="AH85" s="45" t="str">
        <f t="shared" si="8"/>
        <v>NO</v>
      </c>
    </row>
    <row r="86" spans="14:34" x14ac:dyDescent="0.25">
      <c r="N86" s="41">
        <f t="shared" si="11"/>
        <v>44733</v>
      </c>
      <c r="O86" s="171">
        <v>0.80659999999999998</v>
      </c>
      <c r="P86" s="140">
        <v>0.1082</v>
      </c>
      <c r="Q86" s="140">
        <v>6.0000000000000001E-3</v>
      </c>
      <c r="R86" s="140">
        <v>7.9200000000000007E-2</v>
      </c>
      <c r="S86" s="172">
        <v>0</v>
      </c>
      <c r="T86" s="60">
        <v>24</v>
      </c>
      <c r="U86" s="125">
        <v>0</v>
      </c>
      <c r="V86" s="126">
        <v>1.3</v>
      </c>
      <c r="W86" s="126">
        <v>16.3</v>
      </c>
      <c r="X86" s="45" t="str">
        <f t="shared" si="6"/>
        <v>NO</v>
      </c>
      <c r="Y86" s="60">
        <v>24</v>
      </c>
      <c r="Z86" s="125">
        <f t="shared" si="9"/>
        <v>0</v>
      </c>
      <c r="AA86" s="128">
        <v>11</v>
      </c>
      <c r="AB86" s="128">
        <v>250.5</v>
      </c>
      <c r="AC86" s="45" t="str">
        <f t="shared" si="7"/>
        <v>NO</v>
      </c>
      <c r="AD86" s="60">
        <v>24</v>
      </c>
      <c r="AE86" s="125">
        <f t="shared" si="10"/>
        <v>0</v>
      </c>
      <c r="AF86" s="128">
        <v>28.4</v>
      </c>
      <c r="AG86" s="128">
        <v>340.4</v>
      </c>
      <c r="AH86" s="45" t="str">
        <f t="shared" si="8"/>
        <v>NO</v>
      </c>
    </row>
    <row r="87" spans="14:34" x14ac:dyDescent="0.25">
      <c r="N87" s="41">
        <f t="shared" si="11"/>
        <v>44734</v>
      </c>
      <c r="O87" s="171">
        <v>0.74029999999999996</v>
      </c>
      <c r="P87" s="140">
        <v>8.5800000000000001E-2</v>
      </c>
      <c r="Q87" s="140">
        <v>1.3599999999999999E-2</v>
      </c>
      <c r="R87" s="140">
        <v>0.16039999999999999</v>
      </c>
      <c r="S87" s="172">
        <v>0</v>
      </c>
      <c r="T87" s="60">
        <v>24</v>
      </c>
      <c r="U87" s="125">
        <v>0</v>
      </c>
      <c r="V87" s="126">
        <v>1.2</v>
      </c>
      <c r="W87" s="126">
        <v>17.600000000000001</v>
      </c>
      <c r="X87" s="45" t="str">
        <f t="shared" si="6"/>
        <v>NO</v>
      </c>
      <c r="Y87" s="60">
        <v>24</v>
      </c>
      <c r="Z87" s="125">
        <f t="shared" si="9"/>
        <v>0</v>
      </c>
      <c r="AA87" s="128">
        <v>12.4</v>
      </c>
      <c r="AB87" s="128">
        <v>245</v>
      </c>
      <c r="AC87" s="45" t="str">
        <f t="shared" si="7"/>
        <v>NO</v>
      </c>
      <c r="AD87" s="60">
        <v>24</v>
      </c>
      <c r="AE87" s="125">
        <f t="shared" si="10"/>
        <v>0</v>
      </c>
      <c r="AF87" s="128">
        <v>24.1</v>
      </c>
      <c r="AG87" s="128">
        <v>339.9</v>
      </c>
      <c r="AH87" s="45" t="str">
        <f t="shared" si="8"/>
        <v>NO</v>
      </c>
    </row>
    <row r="88" spans="14:34" x14ac:dyDescent="0.25">
      <c r="N88" s="41">
        <f t="shared" si="11"/>
        <v>44735</v>
      </c>
      <c r="O88" s="171">
        <v>0.7329</v>
      </c>
      <c r="P88" s="140">
        <v>9.2200000000000004E-2</v>
      </c>
      <c r="Q88" s="140">
        <v>1.15E-2</v>
      </c>
      <c r="R88" s="140">
        <v>0.16339999999999999</v>
      </c>
      <c r="S88" s="172">
        <v>0</v>
      </c>
      <c r="T88" s="60">
        <v>24</v>
      </c>
      <c r="U88" s="125">
        <v>0</v>
      </c>
      <c r="V88" s="126">
        <v>1.5</v>
      </c>
      <c r="W88" s="126">
        <v>17.8</v>
      </c>
      <c r="X88" s="45" t="str">
        <f t="shared" si="6"/>
        <v>NO</v>
      </c>
      <c r="Y88" s="60">
        <v>24</v>
      </c>
      <c r="Z88" s="125">
        <f t="shared" si="9"/>
        <v>0</v>
      </c>
      <c r="AA88" s="128">
        <v>14.2</v>
      </c>
      <c r="AB88" s="128">
        <v>246.7</v>
      </c>
      <c r="AC88" s="45" t="str">
        <f t="shared" si="7"/>
        <v>NO</v>
      </c>
      <c r="AD88" s="60">
        <v>24</v>
      </c>
      <c r="AE88" s="125">
        <f t="shared" si="10"/>
        <v>0</v>
      </c>
      <c r="AF88" s="128">
        <v>20.5</v>
      </c>
      <c r="AG88" s="128">
        <v>340.2</v>
      </c>
      <c r="AH88" s="45" t="str">
        <f t="shared" si="8"/>
        <v>NO</v>
      </c>
    </row>
    <row r="89" spans="14:34" x14ac:dyDescent="0.25">
      <c r="N89" s="41">
        <f t="shared" si="11"/>
        <v>44736</v>
      </c>
      <c r="O89" s="171">
        <v>0.69099999999999995</v>
      </c>
      <c r="P89" s="140">
        <v>0.1104</v>
      </c>
      <c r="Q89" s="140">
        <v>1.3100000000000001E-2</v>
      </c>
      <c r="R89" s="140">
        <v>0.1855</v>
      </c>
      <c r="S89" s="172">
        <v>0</v>
      </c>
      <c r="T89" s="60">
        <v>24</v>
      </c>
      <c r="U89" s="125">
        <v>0</v>
      </c>
      <c r="V89" s="126">
        <v>1.9</v>
      </c>
      <c r="W89" s="126">
        <v>18.8</v>
      </c>
      <c r="X89" s="45" t="str">
        <f t="shared" si="6"/>
        <v>NO</v>
      </c>
      <c r="Y89" s="60">
        <v>24</v>
      </c>
      <c r="Z89" s="125">
        <f t="shared" si="9"/>
        <v>0</v>
      </c>
      <c r="AA89" s="128">
        <v>12.7</v>
      </c>
      <c r="AB89" s="128">
        <v>253.7</v>
      </c>
      <c r="AC89" s="45" t="str">
        <f t="shared" si="7"/>
        <v>NO</v>
      </c>
      <c r="AD89" s="60">
        <v>24</v>
      </c>
      <c r="AE89" s="125">
        <f t="shared" si="10"/>
        <v>0</v>
      </c>
      <c r="AF89" s="128">
        <v>33.700000000000003</v>
      </c>
      <c r="AG89" s="128">
        <v>340.9</v>
      </c>
      <c r="AH89" s="45" t="str">
        <f t="shared" si="8"/>
        <v>NO</v>
      </c>
    </row>
    <row r="90" spans="14:34" x14ac:dyDescent="0.25">
      <c r="N90" s="41">
        <f t="shared" si="11"/>
        <v>44737</v>
      </c>
      <c r="O90" s="171">
        <v>0.7631</v>
      </c>
      <c r="P90" s="140">
        <v>8.43E-2</v>
      </c>
      <c r="Q90" s="140">
        <v>3.1E-2</v>
      </c>
      <c r="R90" s="140">
        <v>0.1216</v>
      </c>
      <c r="S90" s="172">
        <v>0</v>
      </c>
      <c r="T90" s="60">
        <v>24</v>
      </c>
      <c r="U90" s="125">
        <v>0</v>
      </c>
      <c r="V90" s="126">
        <v>1.5</v>
      </c>
      <c r="W90" s="126">
        <v>16.5</v>
      </c>
      <c r="X90" s="45" t="str">
        <f t="shared" si="6"/>
        <v>NO</v>
      </c>
      <c r="Y90" s="60">
        <v>24</v>
      </c>
      <c r="Z90" s="125">
        <f t="shared" si="9"/>
        <v>0</v>
      </c>
      <c r="AA90" s="128">
        <v>15</v>
      </c>
      <c r="AB90" s="128">
        <v>240.8</v>
      </c>
      <c r="AC90" s="45" t="str">
        <f t="shared" si="7"/>
        <v>NO</v>
      </c>
      <c r="AD90" s="60">
        <v>24</v>
      </c>
      <c r="AE90" s="125">
        <f t="shared" si="10"/>
        <v>0</v>
      </c>
      <c r="AF90" s="128">
        <v>25.4</v>
      </c>
      <c r="AG90" s="128">
        <v>335</v>
      </c>
      <c r="AH90" s="45" t="str">
        <f t="shared" si="8"/>
        <v>NO</v>
      </c>
    </row>
    <row r="91" spans="14:34" x14ac:dyDescent="0.25">
      <c r="N91" s="41">
        <f t="shared" si="11"/>
        <v>44738</v>
      </c>
      <c r="O91" s="171">
        <v>0.67879999999999996</v>
      </c>
      <c r="P91" s="140">
        <v>0.12790000000000001</v>
      </c>
      <c r="Q91" s="140">
        <v>1.3899999999999999E-2</v>
      </c>
      <c r="R91" s="140">
        <v>0.1794</v>
      </c>
      <c r="S91" s="172">
        <v>0</v>
      </c>
      <c r="T91" s="60">
        <v>24</v>
      </c>
      <c r="U91" s="125">
        <v>2</v>
      </c>
      <c r="V91" s="126">
        <v>1.6</v>
      </c>
      <c r="W91" s="126">
        <v>19</v>
      </c>
      <c r="X91" s="45" t="str">
        <f t="shared" si="6"/>
        <v>NO</v>
      </c>
      <c r="Y91" s="60">
        <v>24</v>
      </c>
      <c r="Z91" s="125">
        <f t="shared" si="9"/>
        <v>2</v>
      </c>
      <c r="AA91" s="128">
        <v>15.3</v>
      </c>
      <c r="AB91" s="128">
        <v>256.7</v>
      </c>
      <c r="AC91" s="45" t="str">
        <f t="shared" si="7"/>
        <v>NO</v>
      </c>
      <c r="AD91" s="60">
        <v>24</v>
      </c>
      <c r="AE91" s="125">
        <f t="shared" si="10"/>
        <v>2</v>
      </c>
      <c r="AF91" s="128">
        <v>26.3</v>
      </c>
      <c r="AG91" s="128">
        <v>340.3</v>
      </c>
      <c r="AH91" s="45" t="str">
        <f t="shared" si="8"/>
        <v>NO</v>
      </c>
    </row>
    <row r="92" spans="14:34" x14ac:dyDescent="0.25">
      <c r="N92" s="41">
        <f t="shared" si="11"/>
        <v>44739</v>
      </c>
      <c r="O92" s="171">
        <v>0.67220000000000002</v>
      </c>
      <c r="P92" s="140">
        <v>0.2009</v>
      </c>
      <c r="Q92" s="140">
        <v>7.9500000000000001E-2</v>
      </c>
      <c r="R92" s="140">
        <v>4.7399999999999998E-2</v>
      </c>
      <c r="S92" s="172">
        <v>0</v>
      </c>
      <c r="T92" s="60">
        <v>24</v>
      </c>
      <c r="U92" s="125">
        <v>0</v>
      </c>
      <c r="V92" s="126">
        <v>1.7</v>
      </c>
      <c r="W92" s="126">
        <v>16.8</v>
      </c>
      <c r="X92" s="45" t="str">
        <f t="shared" si="6"/>
        <v>NO</v>
      </c>
      <c r="Y92" s="60">
        <v>24</v>
      </c>
      <c r="Z92" s="125">
        <f t="shared" si="9"/>
        <v>0</v>
      </c>
      <c r="AA92" s="126">
        <v>15.3</v>
      </c>
      <c r="AB92" s="126">
        <v>255.2</v>
      </c>
      <c r="AC92" s="45" t="str">
        <f t="shared" si="7"/>
        <v>NO</v>
      </c>
      <c r="AD92" s="60">
        <v>24</v>
      </c>
      <c r="AE92" s="125">
        <f t="shared" si="10"/>
        <v>0</v>
      </c>
      <c r="AF92" s="126">
        <v>46.1</v>
      </c>
      <c r="AG92" s="126">
        <v>319.89999999999998</v>
      </c>
      <c r="AH92" s="45" t="str">
        <f t="shared" si="8"/>
        <v>NO</v>
      </c>
    </row>
    <row r="93" spans="14:34" x14ac:dyDescent="0.25">
      <c r="N93" s="41">
        <f t="shared" si="11"/>
        <v>44740</v>
      </c>
      <c r="O93" s="171">
        <v>0.64570000000000005</v>
      </c>
      <c r="P93" s="140">
        <v>0.2702</v>
      </c>
      <c r="Q93" s="140">
        <v>7.0999999999999994E-2</v>
      </c>
      <c r="R93" s="140">
        <v>1.3100000000000001E-2</v>
      </c>
      <c r="S93" s="172">
        <v>0</v>
      </c>
      <c r="T93" s="60">
        <v>24</v>
      </c>
      <c r="U93" s="125">
        <v>0</v>
      </c>
      <c r="V93" s="126">
        <v>2.4</v>
      </c>
      <c r="W93" s="126">
        <v>17.5</v>
      </c>
      <c r="X93" s="45" t="str">
        <f t="shared" si="6"/>
        <v>NO</v>
      </c>
      <c r="Y93" s="60">
        <v>24</v>
      </c>
      <c r="Z93" s="125">
        <f t="shared" si="9"/>
        <v>0</v>
      </c>
      <c r="AA93" s="126">
        <v>14.4</v>
      </c>
      <c r="AB93" s="126">
        <v>275.5</v>
      </c>
      <c r="AC93" s="45" t="str">
        <f t="shared" si="7"/>
        <v>NO</v>
      </c>
      <c r="AD93" s="60">
        <v>24</v>
      </c>
      <c r="AE93" s="125">
        <f t="shared" si="10"/>
        <v>0</v>
      </c>
      <c r="AF93" s="126">
        <v>57.6</v>
      </c>
      <c r="AG93" s="126">
        <v>320.89999999999998</v>
      </c>
      <c r="AH93" s="45" t="str">
        <f t="shared" si="8"/>
        <v>NO</v>
      </c>
    </row>
    <row r="94" spans="14:34" x14ac:dyDescent="0.25">
      <c r="N94" s="41">
        <f>N93+1</f>
        <v>44741</v>
      </c>
      <c r="O94" s="196">
        <v>0.48099999999999998</v>
      </c>
      <c r="P94" s="197">
        <v>0.18540000000000001</v>
      </c>
      <c r="Q94" s="197">
        <v>0.2903</v>
      </c>
      <c r="R94" s="197">
        <v>4.3299999999999998E-2</v>
      </c>
      <c r="S94" s="198">
        <v>0</v>
      </c>
      <c r="T94" s="60">
        <v>24</v>
      </c>
      <c r="U94" s="199">
        <v>17</v>
      </c>
      <c r="V94" s="200">
        <v>1.8</v>
      </c>
      <c r="W94" s="200">
        <v>14.9</v>
      </c>
      <c r="X94" s="45" t="str">
        <f t="shared" si="6"/>
        <v>NO</v>
      </c>
      <c r="Y94" s="60">
        <v>24</v>
      </c>
      <c r="Z94" s="125">
        <f t="shared" si="9"/>
        <v>17</v>
      </c>
      <c r="AA94" s="200">
        <v>13.4</v>
      </c>
      <c r="AB94" s="200">
        <v>211</v>
      </c>
      <c r="AC94" s="45" t="str">
        <f t="shared" si="7"/>
        <v>NO</v>
      </c>
      <c r="AD94" s="60">
        <v>24</v>
      </c>
      <c r="AE94" s="125">
        <f t="shared" si="10"/>
        <v>17</v>
      </c>
      <c r="AF94" s="200">
        <v>55</v>
      </c>
      <c r="AG94" s="200">
        <v>270.7</v>
      </c>
      <c r="AH94" s="45" t="str">
        <f t="shared" si="8"/>
        <v>NO</v>
      </c>
    </row>
    <row r="95" spans="14:34" ht="13.8" thickBot="1" x14ac:dyDescent="0.3">
      <c r="N95" s="41">
        <f>N94+1</f>
        <v>44742</v>
      </c>
      <c r="O95" s="175">
        <v>0.49330000000000002</v>
      </c>
      <c r="P95" s="176">
        <v>0.15740000000000001</v>
      </c>
      <c r="Q95" s="176">
        <v>0.2681</v>
      </c>
      <c r="R95" s="176">
        <v>8.1199999999999994E-2</v>
      </c>
      <c r="S95" s="177">
        <v>0</v>
      </c>
      <c r="T95" s="60">
        <v>24</v>
      </c>
      <c r="U95" s="164">
        <v>11</v>
      </c>
      <c r="V95" s="165">
        <v>1.7</v>
      </c>
      <c r="W95" s="165">
        <v>15.3</v>
      </c>
      <c r="X95" s="47" t="str">
        <f t="shared" si="6"/>
        <v>NO</v>
      </c>
      <c r="Y95" s="60">
        <v>24</v>
      </c>
      <c r="Z95" s="125">
        <f t="shared" si="9"/>
        <v>11</v>
      </c>
      <c r="AA95" s="165">
        <v>11.3</v>
      </c>
      <c r="AB95" s="165">
        <v>209.2</v>
      </c>
      <c r="AC95" s="47" t="str">
        <f t="shared" si="7"/>
        <v>NO</v>
      </c>
      <c r="AD95" s="60">
        <v>24</v>
      </c>
      <c r="AE95" s="125">
        <f t="shared" si="10"/>
        <v>11</v>
      </c>
      <c r="AF95" s="165">
        <v>47.1</v>
      </c>
      <c r="AG95" s="165">
        <v>275.8</v>
      </c>
      <c r="AH95" s="47" t="str">
        <f t="shared" si="8"/>
        <v>NO</v>
      </c>
    </row>
    <row r="96" spans="14:34" hidden="1" x14ac:dyDescent="0.25">
      <c r="N96" s="41">
        <f>[1]DAILY!$B96</f>
        <v>0</v>
      </c>
      <c r="O96" s="156">
        <f>[2]DAILY!$Q576</f>
        <v>0.78239404649978106</v>
      </c>
      <c r="P96" s="157">
        <f>[2]DAILY!$R576</f>
        <v>9.7488050853607941E-2</v>
      </c>
      <c r="Q96" s="157">
        <f>[2]DAILY!$T576</f>
        <v>0.1138880545933183</v>
      </c>
      <c r="R96" s="157">
        <f>[2]DAILY!$S576</f>
        <v>6.2298480532926928E-3</v>
      </c>
      <c r="S96" s="158">
        <v>0</v>
      </c>
      <c r="T96" s="159">
        <f>[2]DAILY!$D576</f>
        <v>24</v>
      </c>
      <c r="U96" s="160">
        <f>[2]DAILY!$E576</f>
        <v>0</v>
      </c>
      <c r="V96" s="161">
        <f>[2]DAILY!$F576</f>
        <v>10.157150369755081</v>
      </c>
      <c r="W96" s="161">
        <f>[2]DAILY!$G480</f>
        <v>15.797501279296984</v>
      </c>
      <c r="X96" s="162" t="str">
        <f t="shared" si="6"/>
        <v>NO</v>
      </c>
      <c r="Y96" s="166">
        <f>[2]DAILY!$I576</f>
        <v>24</v>
      </c>
      <c r="Z96" s="160">
        <f>[2]DAILY!$E576</f>
        <v>0</v>
      </c>
      <c r="AA96" s="167">
        <v>23.562347119526965</v>
      </c>
      <c r="AB96" s="161">
        <f>[2]DAILY!$K576</f>
        <v>246.55040207515771</v>
      </c>
      <c r="AC96" s="162" t="str">
        <f t="shared" si="7"/>
        <v>NO</v>
      </c>
      <c r="AD96" s="166">
        <f>[2]DAILY!$M576</f>
        <v>24</v>
      </c>
      <c r="AE96" s="160">
        <f>[2]DAILY!$E576</f>
        <v>0</v>
      </c>
      <c r="AF96" s="168">
        <f>[2]DAILY!$N576</f>
        <v>105.93154861740329</v>
      </c>
      <c r="AG96" s="161">
        <f>[2]DAILY!$O576</f>
        <v>338.02768006291399</v>
      </c>
      <c r="AH96" s="169" t="str">
        <f t="shared" si="8"/>
        <v>NO</v>
      </c>
    </row>
    <row r="97" spans="14:34" ht="13.8" hidden="1" thickBot="1" x14ac:dyDescent="0.3">
      <c r="N97" s="41">
        <f>[1]DAILY!$B97</f>
        <v>0</v>
      </c>
      <c r="O97" s="104">
        <f>[2]DAILY!$Q577</f>
        <v>0.81701664276246133</v>
      </c>
      <c r="P97" s="105">
        <f>[2]DAILY!$R577</f>
        <v>8.1656936353747725E-2</v>
      </c>
      <c r="Q97" s="105">
        <f>[2]DAILY!$T577</f>
        <v>9.7880691342894427E-2</v>
      </c>
      <c r="R97" s="105">
        <f>[2]DAILY!$S577</f>
        <v>3.4457295408965101E-3</v>
      </c>
      <c r="S97" s="152">
        <v>0</v>
      </c>
      <c r="T97" s="132">
        <f>[2]DAILY!$D577</f>
        <v>24</v>
      </c>
      <c r="U97" s="77">
        <f>[2]DAILY!$E577</f>
        <v>0</v>
      </c>
      <c r="V97" s="78">
        <f>[2]DAILY!$F577</f>
        <v>9.5661719170679973</v>
      </c>
      <c r="W97" s="78">
        <f>[2]DAILY!$G481</f>
        <v>15.378336382857523</v>
      </c>
      <c r="X97" s="138" t="str">
        <f t="shared" si="6"/>
        <v>NO</v>
      </c>
      <c r="Y97" s="134">
        <f>[2]DAILY!$I577</f>
        <v>24</v>
      </c>
      <c r="Z97" s="77">
        <f>[2]DAILY!$E577</f>
        <v>0</v>
      </c>
      <c r="AA97" s="135">
        <v>22.460880176605087</v>
      </c>
      <c r="AB97" s="78">
        <f>[2]DAILY!$K577</f>
        <v>243.88218337732349</v>
      </c>
      <c r="AC97" s="138" t="str">
        <f t="shared" si="7"/>
        <v>NO</v>
      </c>
      <c r="AD97" s="134">
        <f>[2]DAILY!$M577</f>
        <v>24</v>
      </c>
      <c r="AE97" s="77">
        <f>[2]DAILY!$E577</f>
        <v>0</v>
      </c>
      <c r="AF97" s="136">
        <f>[2]DAILY!$N577</f>
        <v>102.48008685754434</v>
      </c>
      <c r="AG97" s="78">
        <f>[2]DAILY!$O577</f>
        <v>338.35180584094871</v>
      </c>
      <c r="AH97" s="79" t="str">
        <f t="shared" si="8"/>
        <v>NO</v>
      </c>
    </row>
  </sheetData>
  <mergeCells count="13">
    <mergeCell ref="B5:B7"/>
    <mergeCell ref="B8:C8"/>
    <mergeCell ref="B9:C9"/>
    <mergeCell ref="D2:L2"/>
    <mergeCell ref="O2:AH2"/>
    <mergeCell ref="D3:F3"/>
    <mergeCell ref="G3:I3"/>
    <mergeCell ref="J3:L3"/>
    <mergeCell ref="N3:N4"/>
    <mergeCell ref="O3:S3"/>
    <mergeCell ref="T3:X3"/>
    <mergeCell ref="Y3:AC3"/>
    <mergeCell ref="AD3:AH3"/>
  </mergeCells>
  <pageMargins left="0.7" right="0.7" top="0.75" bottom="0.75" header="0.3" footer="0.3"/>
  <pageSetup paperSize="9" orientation="portrait" verticalDpi="0" r:id="rId1"/>
  <headerFooter>
    <oddFooter>&amp;L_x000D_&amp;1#&amp;"Calibri"&amp;8&amp;K000000 Sensitivity: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3f546a9-c1c9-4c40-bfe0-8714c2c0a127">
      <Terms xmlns="http://schemas.microsoft.com/office/infopath/2007/PartnerControls"/>
    </lcf76f155ced4ddcb4097134ff3c332f>
    <Site_x0020_Name xmlns="859f7ad6-93f6-4205-b62b-a17f28acbbac">Port Talbot Steelworks</Site_x0020_Name>
    <Internal_x002f_External xmlns="859f7ad6-93f6-4205-b62b-a17f28acbbac">Incoming document</Internal_x002f_External>
    <Post_x0020_code xmlns="859f7ad6-93f6-4205-b62b-a17f28acbbac">SA13 2NG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2022-07-28T23:00:00+00:00</Document_x0020_Date>
    <Facility_x0020_Address xmlns="859f7ad6-93f6-4205-b62b-a17f28acbbac">Port Talbot, SA13 2NG</Facility_x0020_Address>
    <Environment_x0020_Sub_x0020_Folder xmlns="859f7ad6-93f6-4205-b62b-a17f28acbbac">Environment monitoring</Environment_x0020_Sub_x0020_Folder>
    <Customer_x0020_Name xmlns="859f7ad6-93f6-4205-b62b-a17f28acbbac">Tata Steel UK Ltd</Customer_x0020_Name>
    <Surrendered_x002f_Expired_x0020_Date xmlns="859f7ad6-93f6-4205-b62b-a17f28acbbac" xsi:nil="true"/>
    <_dlc_DocId xmlns="9be56660-2c31-41ef-bc00-23e72f632f2a">REGU-409-3552386</_dlc_DocId>
    <_dlc_DocIdUrl xmlns="9be56660-2c31-41ef-bc00-23e72f632f2a">
      <Url>https://cyfoethnaturiolcymru.sharepoint.com/teams/Regulatory/Permitting/_layouts/15/DocIdRedir.aspx?ID=REGU-409-3552386</Url>
      <Description>REGU-409-3552386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9" ma:contentTypeDescription="Permitting &amp; Compliance Word Document" ma:contentTypeScope="" ma:versionID="d470aa31bdd9e686612c0c2b33ea35f9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2f5656ef5ebf66284dcca08f00dbdeb1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  <xsd:element ref="ns4:lcf76f155ced4ddcb4097134ff3c332f" minOccurs="0"/>
                <xsd:element ref="ns2:TaxCatchAll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Notifications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8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37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4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E3B7625-D649-428A-850B-3FBF3152328E}">
  <ds:schemaRefs>
    <ds:schemaRef ds:uri="http://purl.org/dc/terms/"/>
    <ds:schemaRef ds:uri="http://purl.org/dc/dcmitype/"/>
    <ds:schemaRef ds:uri="http://schemas.microsoft.com/office/2006/documentManagement/types"/>
    <ds:schemaRef ds:uri="0251eca2-d850-493f-b487-de38ee483013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0b9a5314-4aa7-4a72-877c-359136cc9f2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E0A7187-861E-4A74-9585-06B5052087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C03914-F949-4293-AB85-F5AD6974515F}"/>
</file>

<file path=customXml/itemProps4.xml><?xml version="1.0" encoding="utf-8"?>
<ds:datastoreItem xmlns:ds="http://schemas.openxmlformats.org/officeDocument/2006/customXml" ds:itemID="{FBD45D48-4D97-40E3-995C-FF03C85C96CA}"/>
</file>

<file path=customXml/itemProps5.xml><?xml version="1.0" encoding="utf-8"?>
<ds:datastoreItem xmlns:ds="http://schemas.openxmlformats.org/officeDocument/2006/customXml" ds:itemID="{728E7BC0-801F-462F-B8A3-99943299BAC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Notes</vt:lpstr>
      <vt:lpstr>A50 Service Boilers</vt:lpstr>
      <vt:lpstr>A51 Boiler 5</vt:lpstr>
      <vt:lpstr>A53 Mitchell Boiler</vt:lpstr>
      <vt:lpstr>A62 Boiler 3</vt:lpstr>
      <vt:lpstr>A52A Boiler 6</vt:lpstr>
      <vt:lpstr>A52B Boiler 7</vt:lpstr>
    </vt:vector>
  </TitlesOfParts>
  <Manager/>
  <Company>Tata Steel Europe Ltd.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Haines, Neil</dc:creator>
  <cp:keywords/>
  <dc:description/>
  <cp:lastModifiedBy>rhodri.morgan</cp:lastModifiedBy>
  <cp:revision/>
  <dcterms:created xsi:type="dcterms:W3CDTF">2021-07-13T10:51:44Z</dcterms:created>
  <dcterms:modified xsi:type="dcterms:W3CDTF">2022-09-02T08:19:24Z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aa366c-74b9-492b-a1b9-5472c41e7d31_Enabled">
    <vt:lpwstr>true</vt:lpwstr>
  </property>
  <property fmtid="{D5CDD505-2E9C-101B-9397-08002B2CF9AE}" pid="3" name="MSIP_Label_73aa366c-74b9-492b-a1b9-5472c41e7d31_SetDate">
    <vt:lpwstr>2022-04-13T13:27:46Z</vt:lpwstr>
  </property>
  <property fmtid="{D5CDD505-2E9C-101B-9397-08002B2CF9AE}" pid="4" name="MSIP_Label_73aa366c-74b9-492b-a1b9-5472c41e7d31_Method">
    <vt:lpwstr>Privileged</vt:lpwstr>
  </property>
  <property fmtid="{D5CDD505-2E9C-101B-9397-08002B2CF9AE}" pid="5" name="MSIP_Label_73aa366c-74b9-492b-a1b9-5472c41e7d31_Name">
    <vt:lpwstr>73aa366c-74b9-492b-a1b9-5472c41e7d31</vt:lpwstr>
  </property>
  <property fmtid="{D5CDD505-2E9C-101B-9397-08002B2CF9AE}" pid="6" name="MSIP_Label_73aa366c-74b9-492b-a1b9-5472c41e7d31_SiteId">
    <vt:lpwstr>44bbd632-fe04-42d7-933e-2649dcd22649</vt:lpwstr>
  </property>
  <property fmtid="{D5CDD505-2E9C-101B-9397-08002B2CF9AE}" pid="7" name="MSIP_Label_73aa366c-74b9-492b-a1b9-5472c41e7d31_ActionId">
    <vt:lpwstr>4564dde6-eb7e-4235-9aab-6b51aa799d1f</vt:lpwstr>
  </property>
  <property fmtid="{D5CDD505-2E9C-101B-9397-08002B2CF9AE}" pid="8" name="MSIP_Label_73aa366c-74b9-492b-a1b9-5472c41e7d31_ContentBits">
    <vt:lpwstr>2</vt:lpwstr>
  </property>
  <property fmtid="{D5CDD505-2E9C-101B-9397-08002B2CF9AE}" pid="9" name="ContentTypeId">
    <vt:lpwstr>0x01010067EB80C5FE939D4A9B3D8BA62129B7F5010200FB98ACF66FFD5C408672932E801640BE</vt:lpwstr>
  </property>
  <property fmtid="{D5CDD505-2E9C-101B-9397-08002B2CF9AE}" pid="10" name="MediaServiceImageTags">
    <vt:lpwstr/>
  </property>
  <property fmtid="{D5CDD505-2E9C-101B-9397-08002B2CF9AE}" pid="11" name="_dlc_DocIdItemGuid">
    <vt:lpwstr>a12d3ba8-a0c5-4837-bfda-5052c0de6758</vt:lpwstr>
  </property>
</Properties>
</file>