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cyfoethnaturiolcymru.sharepoint.com/teams/Regulatory/Permitting/ml/2023/DML2352/"/>
    </mc:Choice>
  </mc:AlternateContent>
  <xr:revisionPtr revIDLastSave="0" documentId="13_ncr:1_{A510383D-5988-4396-B0FB-C06202721B76}" xr6:coauthVersionLast="47" xr6:coauthVersionMax="47" xr10:uidLastSave="{00000000-0000-0000-0000-000000000000}"/>
  <bookViews>
    <workbookView xWindow="33720" yWindow="-120" windowWidth="29040" windowHeight="15720" tabRatio="745" activeTab="6" xr2:uid="{68672F31-BEF6-4261-881F-652B0ABA5915}"/>
  </bookViews>
  <sheets>
    <sheet name="Project Details" sheetId="25" r:id="rId1"/>
    <sheet name="Deadlines and Steps Taken" sheetId="24" r:id="rId2"/>
    <sheet name="On Hold Details" sheetId="38" r:id="rId3"/>
    <sheet name="Consultees" sheetId="27" r:id="rId4"/>
    <sheet name="Document List" sheetId="33" r:id="rId5"/>
    <sheet name="Conditions" sheetId="29" r:id="rId6"/>
    <sheet name="Discharge of Conditions" sheetId="32" r:id="rId7"/>
    <sheet name="Public Representations" sheetId="30" r:id="rId8"/>
    <sheet name="Lists" sheetId="31" state="hidden" r:id="rId9"/>
  </sheets>
  <externalReferences>
    <externalReference r:id="rId10"/>
  </externalReferences>
  <definedNames>
    <definedName name="_xlnm._FilterDatabase" localSheetId="3" hidden="1">Consultees!$A$1:$I$43</definedName>
    <definedName name="ApType">#REF!</definedName>
    <definedName name="CO" localSheetId="3">#REF!</definedName>
    <definedName name="CO">#REF!</definedName>
    <definedName name="Consultees">#REF!</definedName>
    <definedName name="Display_Week">#REF!</definedName>
    <definedName name="Displays_week">#REF!</definedName>
    <definedName name="GenDes">#REF!</definedName>
    <definedName name="Grade">#REF!</definedName>
    <definedName name="Project_Start">#REF!</definedName>
    <definedName name="Project_starts">#REF!</definedName>
    <definedName name="Ref">#REF!</definedName>
    <definedName name="T">#REF!</definedName>
    <definedName name="task_ends">'[1]Project Template Gantt'!$F1</definedName>
    <definedName name="Task_Starts">'[1]Project Template Gantt'!$E1</definedName>
    <definedName name="Title">#REF!</definedName>
    <definedName name="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7" i="24" l="1"/>
  <c r="D9" i="38"/>
  <c r="D8" i="38"/>
  <c r="D7" i="38"/>
  <c r="D6" i="38"/>
  <c r="D5" i="38"/>
  <c r="D4" i="38"/>
  <c r="D3" i="38"/>
  <c r="B3" i="24" l="1"/>
  <c r="C28" i="24" s="1"/>
  <c r="A9" i="31"/>
  <c r="C18" i="24" l="1"/>
  <c r="G20" i="24"/>
  <c r="G19" i="24"/>
  <c r="A10" i="31"/>
  <c r="C20" i="24" l="1"/>
  <c r="C17" i="24"/>
  <c r="C6" i="24"/>
  <c r="A1" i="24" l="1"/>
  <c r="E4" i="24"/>
  <c r="C14" i="24" l="1"/>
  <c r="C21" i="24"/>
</calcChain>
</file>

<file path=xl/sharedStrings.xml><?xml version="1.0" encoding="utf-8"?>
<sst xmlns="http://schemas.openxmlformats.org/spreadsheetml/2006/main" count="268" uniqueCount="197">
  <si>
    <t>Project Description:</t>
  </si>
  <si>
    <t>European Protected Sites:</t>
  </si>
  <si>
    <t>1)</t>
  </si>
  <si>
    <t>2)</t>
  </si>
  <si>
    <t>Link to Project Coordinates:</t>
  </si>
  <si>
    <t>3)</t>
  </si>
  <si>
    <t>Name</t>
  </si>
  <si>
    <t>Link</t>
  </si>
  <si>
    <t>4)</t>
  </si>
  <si>
    <t>5)</t>
  </si>
  <si>
    <t>6)</t>
  </si>
  <si>
    <t>SSSI's:</t>
  </si>
  <si>
    <t>Waterbodies:</t>
  </si>
  <si>
    <t>Related Licenses</t>
  </si>
  <si>
    <t>CONTACT DETAILS</t>
  </si>
  <si>
    <t>Applicant:</t>
  </si>
  <si>
    <t xml:space="preserve"> Applicant Contact:</t>
  </si>
  <si>
    <t>Applicant Address:</t>
  </si>
  <si>
    <t>Company Number:</t>
  </si>
  <si>
    <t>Contact Number:</t>
  </si>
  <si>
    <t>Email Address:</t>
  </si>
  <si>
    <r>
      <t xml:space="preserve">THE AGENT </t>
    </r>
    <r>
      <rPr>
        <b/>
        <i/>
        <sz val="12"/>
        <color theme="0"/>
        <rFont val="Arial"/>
        <family val="2"/>
      </rPr>
      <t>(Where Applicable)</t>
    </r>
  </si>
  <si>
    <t>Agent Company:</t>
  </si>
  <si>
    <t>Agent Contact:</t>
  </si>
  <si>
    <t>Agent Address:</t>
  </si>
  <si>
    <t>Date Application Received</t>
  </si>
  <si>
    <t>Application Band/Type</t>
  </si>
  <si>
    <t>Please Select</t>
  </si>
  <si>
    <t>SLA (Days)</t>
  </si>
  <si>
    <t>Todays Date</t>
  </si>
  <si>
    <t>Tasks</t>
  </si>
  <si>
    <t>Date Completed</t>
  </si>
  <si>
    <t>Deadline/Response Deadline</t>
  </si>
  <si>
    <t>Comments</t>
  </si>
  <si>
    <t>Duly Made Assessed</t>
  </si>
  <si>
    <t>Duly Made</t>
  </si>
  <si>
    <t>Archaeology Correspondance Provided (Band 1 Removals Only)</t>
  </si>
  <si>
    <t>MCA Correspondance Provided</t>
  </si>
  <si>
    <t>Case Officer Assigned</t>
  </si>
  <si>
    <t>Templates added to DMS</t>
  </si>
  <si>
    <t>Public Notice Sent to Translation</t>
  </si>
  <si>
    <t>Public Notice Sent to Applicant</t>
  </si>
  <si>
    <t>Public Notice Advertised</t>
  </si>
  <si>
    <t>WFD Drafted</t>
  </si>
  <si>
    <t>HRA Drafted</t>
  </si>
  <si>
    <t>General Consultation Sent</t>
  </si>
  <si>
    <t>LPA Consultation Sent</t>
  </si>
  <si>
    <t>LPA Notified</t>
  </si>
  <si>
    <t>NRW Consulation Sent</t>
  </si>
  <si>
    <t xml:space="preserve">CEFAS Consultation sent </t>
  </si>
  <si>
    <t>All Comments Addressed</t>
  </si>
  <si>
    <t>Licence documents sent for QA</t>
  </si>
  <si>
    <t>QA Comments Addressed</t>
  </si>
  <si>
    <t>Draft Licence shared with applicant</t>
  </si>
  <si>
    <t>Band 3 only</t>
  </si>
  <si>
    <t>Sent for Sign Off</t>
  </si>
  <si>
    <t>Days on hold</t>
  </si>
  <si>
    <t>Licence Issued</t>
  </si>
  <si>
    <t>Copied to MEO, Crown Estate, NRW Marine Area Advice and Management Team and NRW Marine All Wales Advice Team?</t>
  </si>
  <si>
    <t>GIS update following issue</t>
  </si>
  <si>
    <t xml:space="preserve">Add in GIS licence issue, start and end date to enable licence to be pulled through to Data Map Wales. </t>
  </si>
  <si>
    <t>Systems Updated</t>
  </si>
  <si>
    <t>Work tracker, MLT Casework Management System, DoC Spreadsheet</t>
  </si>
  <si>
    <t xml:space="preserve">Steps Taken </t>
  </si>
  <si>
    <t>Action Taken</t>
  </si>
  <si>
    <t>Date</t>
  </si>
  <si>
    <t>Application Type</t>
  </si>
  <si>
    <t>Dredge/Disposal</t>
  </si>
  <si>
    <t>Non Dredge/Disposal</t>
  </si>
  <si>
    <t>Band 1</t>
  </si>
  <si>
    <t>On Hold Details</t>
  </si>
  <si>
    <t>Reason</t>
  </si>
  <si>
    <t>From Date</t>
  </si>
  <si>
    <t>To Date</t>
  </si>
  <si>
    <t>Consultee</t>
  </si>
  <si>
    <t>Consulted?</t>
  </si>
  <si>
    <t>Responded?</t>
  </si>
  <si>
    <t>Objected?</t>
  </si>
  <si>
    <t>Doc Number</t>
  </si>
  <si>
    <t>Date Received</t>
  </si>
  <si>
    <t>Requests AA (Y/N)</t>
  </si>
  <si>
    <t>Requests EIA (Y/N)</t>
  </si>
  <si>
    <r>
      <t>Issues Raised</t>
    </r>
    <r>
      <rPr>
        <sz val="10"/>
        <color theme="0"/>
        <rFont val="Arial"/>
        <family val="2"/>
      </rPr>
      <t xml:space="preserve"> (Only record details of issues / objections and not general comments - add conditions to conditions column)</t>
    </r>
  </si>
  <si>
    <t>(Consult in all cases) - Note application was on hold, revised and reconsulted on - hence two comments from certain consultees</t>
  </si>
  <si>
    <t>The Crown Estate / Swangrove Estate</t>
  </si>
  <si>
    <t>NRW</t>
  </si>
  <si>
    <t>MoD - Safeguarding Defence</t>
  </si>
  <si>
    <t>Maritime &amp; Coastguard Agency</t>
  </si>
  <si>
    <t>Trinity House</t>
  </si>
  <si>
    <t>Royal Yachting Association</t>
  </si>
  <si>
    <t>Local Biodiversity Officer</t>
  </si>
  <si>
    <t>Local Planning Authority</t>
  </si>
  <si>
    <t>Local Harbour Authority</t>
  </si>
  <si>
    <t>Local Port Authority</t>
  </si>
  <si>
    <t>Welsh Fisherman Association</t>
  </si>
  <si>
    <t>National Federation of Fishermen's Organisations (NFFO)</t>
  </si>
  <si>
    <t>Royal Society for the Protection of Birds (RSPB)</t>
  </si>
  <si>
    <t>WG Marine and Fisheries Division/WG Marine Enforcement Officers</t>
  </si>
  <si>
    <t>Cadw</t>
  </si>
  <si>
    <t xml:space="preserve">Welsh Archaelogical Trusts </t>
  </si>
  <si>
    <t>Other - (Consult as appropriate to type of project)</t>
  </si>
  <si>
    <t>Royal Commission on Historic Monuments Wales</t>
  </si>
  <si>
    <t xml:space="preserve">Environmental Public Health Service Wales </t>
  </si>
  <si>
    <t>Department for Transport (DFT)</t>
  </si>
  <si>
    <t>Marine Conservation Society</t>
  </si>
  <si>
    <t>The Wildlife Trust</t>
  </si>
  <si>
    <t>World Wildlife Fund (WWF)</t>
  </si>
  <si>
    <t>Chamber of Shipping</t>
  </si>
  <si>
    <t>NERL Safeguarding</t>
  </si>
  <si>
    <t>IFCA (Devon &amp; Severn and/or North West)</t>
  </si>
  <si>
    <t>Office of Communications</t>
  </si>
  <si>
    <t>Department for Transport - wrecks</t>
  </si>
  <si>
    <t>Cefas Generally for dredge only unless knowledge gaps have been identified by NRW</t>
  </si>
  <si>
    <t>WAG Internal - (Consult as appropriate to type of project)</t>
  </si>
  <si>
    <t>JNCC (if application situated in Bristol Channel Approaches SAC)</t>
  </si>
  <si>
    <t>Nature Conservation</t>
  </si>
  <si>
    <t>DE&amp;T Transport</t>
  </si>
  <si>
    <t>SEED</t>
  </si>
  <si>
    <t>Tourism</t>
  </si>
  <si>
    <t>Water</t>
  </si>
  <si>
    <t>DE&amp;T Ports Division</t>
  </si>
  <si>
    <t>Flood and Coastal Risk Management</t>
  </si>
  <si>
    <t>Energy</t>
  </si>
  <si>
    <t>Responses to advertisement</t>
  </si>
  <si>
    <t>Document Name</t>
  </si>
  <si>
    <t>Version</t>
  </si>
  <si>
    <t>Condition No.</t>
  </si>
  <si>
    <t>Conditions Suggested (this is to record consultation condition requests and advisory notes)</t>
  </si>
  <si>
    <t>Requested By</t>
  </si>
  <si>
    <t>Follow Up required?</t>
  </si>
  <si>
    <t>Number</t>
  </si>
  <si>
    <t>Condition</t>
  </si>
  <si>
    <t>Date information Submitted</t>
  </si>
  <si>
    <t>Condition Discharge Y/N?</t>
  </si>
  <si>
    <t xml:space="preserve">Public Representation </t>
  </si>
  <si>
    <t>Email</t>
  </si>
  <si>
    <t xml:space="preserve">Contact Number </t>
  </si>
  <si>
    <t>Objected (Y/N)</t>
  </si>
  <si>
    <t>Band 2 Dredge</t>
  </si>
  <si>
    <t>Band 2 Non Dredge</t>
  </si>
  <si>
    <t>Band 3 Dredge</t>
  </si>
  <si>
    <t>Band 3 Non Dredge</t>
  </si>
  <si>
    <t>Band 3 EIA</t>
  </si>
  <si>
    <t>Screening/Scoping</t>
  </si>
  <si>
    <t>Discharge of Conditions Payment Made
(Band 2 Only)</t>
  </si>
  <si>
    <t>Post-Licence Compliance</t>
  </si>
  <si>
    <t>Quote 1</t>
  </si>
  <si>
    <t>Quote 2</t>
  </si>
  <si>
    <t>Customer Name</t>
  </si>
  <si>
    <t>FAO</t>
  </si>
  <si>
    <t>Address</t>
  </si>
  <si>
    <t>Telephone Number</t>
  </si>
  <si>
    <t>Purchase Order</t>
  </si>
  <si>
    <t>Invoice Details/Quote</t>
  </si>
  <si>
    <t>DML2352</t>
  </si>
  <si>
    <t xml:space="preserve">Cardiff Harbour Dredge Disposal </t>
  </si>
  <si>
    <t>Sever Estuary SSA, SPA &amp; Ramsar</t>
  </si>
  <si>
    <t xml:space="preserve">Cardiff Harbour Authroity </t>
  </si>
  <si>
    <t>David Hall</t>
  </si>
  <si>
    <t>dahall@cardiff.gov.uk</t>
  </si>
  <si>
    <t>Queen Alexandra House
Cargo Road
Cardiff
CF10 4LY</t>
  </si>
  <si>
    <t>DML2352 - CHA Application 2023</t>
  </si>
  <si>
    <t>DML2352 - C.21.002-001 - Dredging Areas</t>
  </si>
  <si>
    <t>DML2352 - 4a - Method Statement 1 - Availability and Suitability of Resources and Vessels</t>
  </si>
  <si>
    <t>DML2352 - Biosecurity Plan DML1930v5</t>
  </si>
  <si>
    <t>DML2352 - Cardiff Bay Fish Pass Final Report 2022 1</t>
  </si>
  <si>
    <t>DML2352 - Water Framework Directive Assessment</t>
  </si>
  <si>
    <t>DML2352 copy-of-wnmp-signposting-doc-1</t>
  </si>
  <si>
    <t>DML2352 nrw-ps-analysis-results-template CHA</t>
  </si>
  <si>
    <t>ST sent from MLT mailbox Cc'ing JT</t>
  </si>
  <si>
    <t>Y</t>
  </si>
  <si>
    <t>N</t>
  </si>
  <si>
    <t xml:space="preserve">The site is in the vicinity port limits and the Harbour Authority may wish to issue local warnings to alert those navigating in the vicinity to the presence of the works, as deemed necessary.  Any change data including engineering drawings, hydrographic surveys, details of new or changed aids to navigation must then be passed onto The Source Data Receipt team, UK Hydrographic Office, (email: sdr@ukho.gov.uk) as per guidance in 'Harbour Master's Guide to Hydrographic and Maritime Information Exchange' published on the UK Hydrographic Office (ADMIRALTY) website. </t>
  </si>
  <si>
    <t>MCA</t>
  </si>
  <si>
    <t>Condition requested</t>
  </si>
  <si>
    <t>ABPmer</t>
  </si>
  <si>
    <t>It is recommended that material from the proposed dredge area is re-analysed at least every 3 years throughout the continued maintenance dredge licence period.</t>
  </si>
  <si>
    <t>Ensure monitoring is being carried out 3 times across the life of the licence to ensure the material is disperisng from the disposal site</t>
  </si>
  <si>
    <t>NRWA</t>
  </si>
  <si>
    <t>Western Mail</t>
  </si>
  <si>
    <t>The Licence Holder must request a Sediment Sampling Plan (SSP) from the Licensing Authority on or before 29 May 2025. The SSP must include details of sampling grid, analysis suites and proposed format of a report determining the suitability of material for disposal.</t>
  </si>
  <si>
    <t>The Licence Holder must request a SSP from the Licensing Authority on or before 29 May 2028. The SSP must outline the sampling and analysis required during the licence period and must include details of sampling grid, analysis suites and proposed format of a report determining the suitability of the material for disposal.</t>
  </si>
  <si>
    <t>The Licence Holder must submit the written results of the SSP  carried out pursuant to Condition 3.18.4 above to the Licensing Authority on or before 29 September 2028. The SSP results must include an outline of alternative uses for the sediment that is to be disposed for the following 3-year period.</t>
  </si>
  <si>
    <t>The Licence Holder must request a SSP from the Licensing Authority on or before 29 May 2031. The SSP must outline the sampling and analysis required during the licence period and must include details of sampling grid, analysis suites and proposed format of a report determining the suitability of the material for disposal.</t>
  </si>
  <si>
    <t>The Licence Holder must submit the written results of the SSP carried out pursuant to Condition 3.18.7 above to the Licensing Authority on or before 29 September 2031. The SSP results must include an outline of alternative uses for the sediment that is to be disposed for the following 3-year period.</t>
  </si>
  <si>
    <t>The Licence Holder must submit the monitoring report(s) to the Licensing Authority for written approval within 3 months of completion of the survey detailed in Condition 3.19.1.</t>
  </si>
  <si>
    <t>The Licence Holder must submit an updated Biosecurity Risk Assessment to NRW acting on behalf of the Licensing Authority for written approval by the 31 January each year, starting January 2025.</t>
  </si>
  <si>
    <t>3.26.2</t>
  </si>
  <si>
    <t>3.18.1</t>
  </si>
  <si>
    <t>3.18.2</t>
  </si>
  <si>
    <t>3.18.4</t>
  </si>
  <si>
    <t>3.18.5</t>
  </si>
  <si>
    <t>3.18.7</t>
  </si>
  <si>
    <t>3.18.8</t>
  </si>
  <si>
    <t>3.19.2</t>
  </si>
  <si>
    <t>QA by: Pete</t>
  </si>
  <si>
    <t>The Licence Holder must submit the results of the SSP carried out pursuant to Condition 3.18.1 above, to the Licensing Authority on or before 29 September 2025. The SSP results must include an outline of an assessment of alternative uses for the sediment that is to be disposed for the following 3-year period.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</si>
</sst>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F800]dddd\,\ mmmm\ dd\,\ yyyy"/>
    <numFmt numFmtId="165" formatCode="ddd\,\ m/d/yyyy"/>
    <numFmt numFmtId="166" formatCode="m/d/yy;@"/>
  </numFmts>
  <fonts count="39" x14ac:knownFonts="1">
    <font>
      <sz val="11"/>
      <color theme="1"/>
      <name val="Calibri"/>
      <family val="2"/>
      <scheme val="minor"/>
    </font>
    <font>
      <b/>
      <sz val="12"/>
      <color theme="0"/>
      <name val="Calibri"/>
      <family val="2"/>
      <scheme val="minor"/>
    </font>
    <font>
      <sz val="10"/>
      <color theme="1"/>
      <name val="Calibri"/>
      <family val="2"/>
      <scheme val="minor"/>
    </font>
    <font>
      <sz val="10"/>
      <name val="Calibri"/>
      <family val="2"/>
      <scheme val="minor"/>
    </font>
    <font>
      <u/>
      <sz val="11"/>
      <color theme="10"/>
      <name val="Calibri"/>
      <family val="2"/>
      <scheme val="minor"/>
    </font>
    <font>
      <sz val="8"/>
      <name val="Arial"/>
      <family val="2"/>
    </font>
    <font>
      <b/>
      <sz val="9"/>
      <name val="Arial"/>
      <family val="2"/>
    </font>
    <font>
      <b/>
      <sz val="9"/>
      <color indexed="9"/>
      <name val="Arial"/>
      <family val="2"/>
    </font>
    <font>
      <sz val="9"/>
      <name val="Arial"/>
      <family val="2"/>
    </font>
    <font>
      <b/>
      <sz val="10"/>
      <color indexed="8"/>
      <name val="Arial"/>
      <family val="2"/>
    </font>
    <font>
      <sz val="10"/>
      <color indexed="8"/>
      <name val="Arial"/>
      <family val="2"/>
    </font>
    <font>
      <sz val="10"/>
      <name val="Arial"/>
      <family val="2"/>
    </font>
    <font>
      <b/>
      <sz val="12"/>
      <color theme="0"/>
      <name val="Arial"/>
      <family val="2"/>
    </font>
    <font>
      <b/>
      <sz val="12"/>
      <name val="Arial"/>
      <family val="2"/>
    </font>
    <font>
      <sz val="12"/>
      <color indexed="8"/>
      <name val="Arial"/>
      <family val="2"/>
    </font>
    <font>
      <b/>
      <sz val="12"/>
      <color indexed="8"/>
      <name val="Arial"/>
      <family val="2"/>
    </font>
    <font>
      <sz val="12"/>
      <name val="Arial"/>
      <family val="2"/>
    </font>
    <font>
      <u/>
      <sz val="12"/>
      <color indexed="8"/>
      <name val="Arial"/>
      <family val="2"/>
    </font>
    <font>
      <u/>
      <sz val="12"/>
      <color theme="10"/>
      <name val="Calibri"/>
      <family val="2"/>
      <scheme val="minor"/>
    </font>
    <font>
      <b/>
      <i/>
      <sz val="12"/>
      <color theme="0"/>
      <name val="Arial"/>
      <family val="2"/>
    </font>
    <font>
      <b/>
      <sz val="10"/>
      <color theme="0"/>
      <name val="Arial"/>
      <family val="2"/>
    </font>
    <font>
      <b/>
      <sz val="11"/>
      <color theme="0"/>
      <name val="Calibri"/>
      <family val="2"/>
      <scheme val="minor"/>
    </font>
    <font>
      <u/>
      <sz val="12"/>
      <color indexed="12"/>
      <name val="Arial"/>
      <family val="2"/>
    </font>
    <font>
      <sz val="12"/>
      <name val="Arial"/>
      <family val="2"/>
    </font>
    <font>
      <sz val="10"/>
      <color theme="0"/>
      <name val="Arial"/>
      <family val="2"/>
    </font>
    <font>
      <b/>
      <i/>
      <sz val="10"/>
      <color theme="0"/>
      <name val="Arial"/>
      <family val="2"/>
    </font>
    <font>
      <b/>
      <sz val="10"/>
      <name val="Arial"/>
      <family val="2"/>
    </font>
    <font>
      <b/>
      <sz val="10"/>
      <color theme="1"/>
      <name val="Calibri"/>
      <family val="2"/>
      <scheme val="minor"/>
    </font>
    <font>
      <b/>
      <sz val="16"/>
      <name val="Calibri"/>
      <family val="2"/>
      <scheme val="minor"/>
    </font>
    <font>
      <b/>
      <sz val="12"/>
      <name val="Calibri"/>
      <family val="2"/>
      <scheme val="minor"/>
    </font>
    <font>
      <b/>
      <sz val="10"/>
      <name val="Calibri"/>
      <family val="2"/>
      <scheme val="minor"/>
    </font>
    <font>
      <b/>
      <sz val="20"/>
      <color rgb="FFFF0000"/>
      <name val="Calibri"/>
      <family val="2"/>
      <scheme val="minor"/>
    </font>
    <font>
      <b/>
      <sz val="20"/>
      <color theme="0"/>
      <name val="Calibri"/>
      <family val="2"/>
      <scheme val="minor"/>
    </font>
    <font>
      <b/>
      <sz val="16"/>
      <color theme="0"/>
      <name val="Calibri"/>
      <family val="2"/>
      <scheme val="minor"/>
    </font>
    <font>
      <b/>
      <sz val="8"/>
      <name val="Arial"/>
      <family val="2"/>
    </font>
    <font>
      <b/>
      <sz val="8"/>
      <color theme="0"/>
      <name val="Arial"/>
      <family val="2"/>
    </font>
    <font>
      <sz val="11"/>
      <color theme="1"/>
      <name val="Calibri"/>
      <family val="2"/>
      <scheme val="minor"/>
    </font>
    <font>
      <b/>
      <sz val="11"/>
      <color theme="1"/>
      <name val="Calibri"/>
      <family val="2"/>
      <scheme val="minor"/>
    </font>
    <font>
      <sz val="11"/>
      <color theme="0"/>
      <name val="Calibri"/>
      <family val="2"/>
      <scheme val="minor"/>
    </font>
  </fonts>
  <fills count="13">
    <fill>
      <patternFill patternType="none"/>
    </fill>
    <fill>
      <patternFill patternType="gray125"/>
    </fill>
    <fill>
      <patternFill patternType="solid">
        <fgColor rgb="FF0070C0"/>
        <bgColor indexed="64"/>
      </patternFill>
    </fill>
    <fill>
      <patternFill patternType="gray125">
        <bgColor theme="0"/>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rgb="FFEFF9FF"/>
        <bgColor indexed="64"/>
      </patternFill>
    </fill>
    <fill>
      <patternFill patternType="solid">
        <fgColor theme="0" tint="-4.9989318521683403E-2"/>
        <bgColor indexed="64"/>
      </patternFill>
    </fill>
    <fill>
      <patternFill patternType="lightUp"/>
    </fill>
    <fill>
      <patternFill patternType="solid">
        <fgColor rgb="FF0070C0"/>
        <bgColor indexed="43"/>
      </patternFill>
    </fill>
    <fill>
      <patternFill patternType="solid">
        <fgColor theme="0" tint="-0.14999847407452621"/>
        <bgColor indexed="64"/>
      </patternFill>
    </fill>
    <fill>
      <patternFill patternType="solid">
        <fgColor rgb="FF8FCFFF"/>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medium">
        <color theme="0" tint="-0.14996795556505021"/>
      </top>
      <bottom style="medium">
        <color theme="0" tint="-0.14996795556505021"/>
      </bottom>
      <diagonal/>
    </border>
    <border>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left/>
      <right style="thin">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s>
  <cellStyleXfs count="10">
    <xf numFmtId="0" fontId="0" fillId="0" borderId="0"/>
    <xf numFmtId="0" fontId="4"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0" borderId="0"/>
    <xf numFmtId="0" fontId="38" fillId="0" borderId="0"/>
    <xf numFmtId="165" fontId="36" fillId="0" borderId="61">
      <alignment horizontal="center" vertical="center"/>
    </xf>
    <xf numFmtId="0" fontId="36" fillId="0" borderId="62" applyFill="0">
      <alignment horizontal="center" vertical="center"/>
    </xf>
    <xf numFmtId="0" fontId="36" fillId="0" borderId="62" applyFill="0">
      <alignment horizontal="left" vertical="center" indent="2"/>
    </xf>
    <xf numFmtId="166" fontId="36" fillId="0" borderId="62" applyFill="0">
      <alignment horizontal="center" vertical="center"/>
    </xf>
    <xf numFmtId="44" fontId="36" fillId="0" borderId="0" applyFont="0" applyFill="0" applyBorder="0" applyAlignment="0" applyProtection="0"/>
  </cellStyleXfs>
  <cellXfs count="322">
    <xf numFmtId="0" fontId="0" fillId="0" borderId="0" xfId="0"/>
    <xf numFmtId="0" fontId="7" fillId="6" borderId="20" xfId="0" applyFont="1" applyFill="1" applyBorder="1" applyAlignment="1">
      <alignment horizontal="right" vertical="center"/>
    </xf>
    <xf numFmtId="0" fontId="7" fillId="6" borderId="9" xfId="0" applyFont="1" applyFill="1" applyBorder="1" applyAlignment="1">
      <alignment horizontal="right" vertical="center"/>
    </xf>
    <xf numFmtId="0" fontId="7" fillId="6" borderId="9" xfId="0" applyFont="1" applyFill="1" applyBorder="1" applyAlignment="1">
      <alignment horizontal="right"/>
    </xf>
    <xf numFmtId="0" fontId="7" fillId="6" borderId="4" xfId="0" applyFont="1" applyFill="1" applyBorder="1" applyAlignment="1">
      <alignment horizontal="right" vertical="center"/>
    </xf>
    <xf numFmtId="0" fontId="5" fillId="0" borderId="0" xfId="0" applyFont="1" applyAlignment="1">
      <alignment horizontal="center"/>
    </xf>
    <xf numFmtId="0" fontId="5" fillId="0" borderId="0" xfId="0" applyFont="1"/>
    <xf numFmtId="0" fontId="13" fillId="8" borderId="9" xfId="0" applyFont="1" applyFill="1" applyBorder="1" applyAlignment="1">
      <alignment horizontal="right" vertical="center"/>
    </xf>
    <xf numFmtId="0" fontId="16" fillId="4" borderId="0" xfId="0" applyFont="1" applyFill="1" applyAlignment="1">
      <alignment horizontal="right" vertical="center"/>
    </xf>
    <xf numFmtId="0" fontId="16" fillId="4" borderId="0" xfId="0" applyFont="1" applyFill="1" applyAlignment="1">
      <alignment vertical="center"/>
    </xf>
    <xf numFmtId="0" fontId="16" fillId="4" borderId="0" xfId="0" applyFont="1" applyFill="1" applyAlignment="1">
      <alignment horizontal="center" vertical="center"/>
    </xf>
    <xf numFmtId="0" fontId="5" fillId="0" borderId="0" xfId="3" applyFont="1"/>
    <xf numFmtId="0" fontId="5" fillId="0" borderId="0" xfId="3" applyFont="1" applyAlignment="1">
      <alignment wrapText="1"/>
    </xf>
    <xf numFmtId="0" fontId="20" fillId="10" borderId="9" xfId="3" applyFont="1" applyFill="1" applyBorder="1" applyAlignment="1">
      <alignment vertical="center"/>
    </xf>
    <xf numFmtId="0" fontId="20" fillId="10" borderId="20" xfId="3" applyFont="1" applyFill="1" applyBorder="1" applyAlignment="1">
      <alignment horizontal="center" vertical="justify" textRotation="90"/>
    </xf>
    <xf numFmtId="0" fontId="20" fillId="10" borderId="9" xfId="3" applyFont="1" applyFill="1" applyBorder="1" applyAlignment="1">
      <alignment horizontal="center" vertical="justify" textRotation="90"/>
    </xf>
    <xf numFmtId="0" fontId="20" fillId="10" borderId="18" xfId="3" applyFont="1" applyFill="1" applyBorder="1" applyAlignment="1">
      <alignment horizontal="center" vertical="justify" textRotation="90" wrapText="1"/>
    </xf>
    <xf numFmtId="0" fontId="20" fillId="10" borderId="9" xfId="3" applyFont="1" applyFill="1" applyBorder="1" applyAlignment="1">
      <alignment vertical="center" wrapText="1"/>
    </xf>
    <xf numFmtId="0" fontId="20" fillId="10" borderId="9" xfId="3" applyFont="1" applyFill="1" applyBorder="1" applyAlignment="1">
      <alignment horizontal="center" vertical="center" wrapText="1"/>
    </xf>
    <xf numFmtId="0" fontId="11" fillId="0" borderId="39" xfId="3" applyFont="1" applyBorder="1" applyAlignment="1">
      <alignment horizontal="left"/>
    </xf>
    <xf numFmtId="0" fontId="26" fillId="0" borderId="40" xfId="3" applyFont="1" applyBorder="1" applyAlignment="1">
      <alignment horizontal="center"/>
    </xf>
    <xf numFmtId="0" fontId="26" fillId="0" borderId="23" xfId="3" applyFont="1" applyBorder="1" applyAlignment="1">
      <alignment horizontal="center"/>
    </xf>
    <xf numFmtId="0" fontId="26" fillId="0" borderId="41" xfId="3" applyFont="1" applyBorder="1" applyAlignment="1">
      <alignment horizontal="center"/>
    </xf>
    <xf numFmtId="0" fontId="26" fillId="0" borderId="42" xfId="3" applyFont="1" applyBorder="1" applyAlignment="1">
      <alignment horizontal="center"/>
    </xf>
    <xf numFmtId="14" fontId="26" fillId="0" borderId="39" xfId="3" applyNumberFormat="1" applyFont="1" applyBorder="1" applyAlignment="1">
      <alignment horizontal="center"/>
    </xf>
    <xf numFmtId="14" fontId="26" fillId="0" borderId="40" xfId="3" applyNumberFormat="1" applyFont="1" applyBorder="1" applyAlignment="1">
      <alignment horizontal="center" wrapText="1"/>
    </xf>
    <xf numFmtId="14" fontId="26" fillId="0" borderId="43" xfId="3" applyNumberFormat="1" applyFont="1" applyBorder="1" applyAlignment="1">
      <alignment horizontal="center" wrapText="1"/>
    </xf>
    <xf numFmtId="0" fontId="26" fillId="0" borderId="39" xfId="3" applyFont="1" applyBorder="1" applyAlignment="1">
      <alignment wrapText="1"/>
    </xf>
    <xf numFmtId="0" fontId="11" fillId="0" borderId="12" xfId="3" applyFont="1" applyBorder="1" applyAlignment="1">
      <alignment horizontal="left"/>
    </xf>
    <xf numFmtId="0" fontId="26" fillId="0" borderId="43" xfId="3" applyFont="1" applyBorder="1" applyAlignment="1">
      <alignment horizontal="center"/>
    </xf>
    <xf numFmtId="0" fontId="26" fillId="0" borderId="40" xfId="3" applyFont="1" applyBorder="1" applyAlignment="1">
      <alignment horizontal="center" wrapText="1"/>
    </xf>
    <xf numFmtId="0" fontId="26" fillId="0" borderId="43" xfId="3" applyFont="1" applyBorder="1" applyAlignment="1">
      <alignment horizontal="center" wrapText="1"/>
    </xf>
    <xf numFmtId="0" fontId="11" fillId="0" borderId="44" xfId="3" applyFont="1" applyBorder="1" applyAlignment="1">
      <alignment horizontal="left"/>
    </xf>
    <xf numFmtId="0" fontId="26" fillId="0" borderId="1" xfId="3" applyFont="1" applyBorder="1" applyAlignment="1">
      <alignment horizontal="center"/>
    </xf>
    <xf numFmtId="0" fontId="26" fillId="0" borderId="44" xfId="3" applyFont="1" applyBorder="1" applyAlignment="1">
      <alignment horizontal="center"/>
    </xf>
    <xf numFmtId="14" fontId="26" fillId="0" borderId="44" xfId="3" applyNumberFormat="1" applyFont="1" applyBorder="1" applyAlignment="1">
      <alignment horizontal="center"/>
    </xf>
    <xf numFmtId="14" fontId="26" fillId="0" borderId="25" xfId="3" applyNumberFormat="1" applyFont="1" applyBorder="1" applyAlignment="1">
      <alignment horizontal="center" wrapText="1"/>
    </xf>
    <xf numFmtId="14" fontId="26" fillId="0" borderId="41" xfId="3" applyNumberFormat="1" applyFont="1" applyBorder="1" applyAlignment="1">
      <alignment horizontal="center" wrapText="1"/>
    </xf>
    <xf numFmtId="0" fontId="11" fillId="0" borderId="44" xfId="3" applyFont="1" applyBorder="1" applyAlignment="1">
      <alignment wrapText="1"/>
    </xf>
    <xf numFmtId="0" fontId="11" fillId="0" borderId="45" xfId="3" applyFont="1" applyBorder="1" applyAlignment="1">
      <alignment horizontal="left"/>
    </xf>
    <xf numFmtId="0" fontId="26" fillId="0" borderId="25" xfId="3" applyFont="1" applyBorder="1" applyAlignment="1">
      <alignment horizontal="center" wrapText="1"/>
    </xf>
    <xf numFmtId="0" fontId="26" fillId="0" borderId="41" xfId="3" applyFont="1" applyBorder="1" applyAlignment="1">
      <alignment horizontal="center" wrapText="1"/>
    </xf>
    <xf numFmtId="0" fontId="11" fillId="0" borderId="27" xfId="3" applyFont="1" applyBorder="1"/>
    <xf numFmtId="0" fontId="26" fillId="0" borderId="25" xfId="3" applyFont="1" applyBorder="1" applyAlignment="1">
      <alignment horizontal="center"/>
    </xf>
    <xf numFmtId="0" fontId="26" fillId="0" borderId="32" xfId="3" applyFont="1" applyBorder="1" applyAlignment="1">
      <alignment horizontal="center"/>
    </xf>
    <xf numFmtId="0" fontId="11" fillId="0" borderId="44" xfId="3" applyFont="1" applyBorder="1"/>
    <xf numFmtId="0" fontId="11" fillId="0" borderId="0" xfId="3" applyFont="1" applyAlignment="1">
      <alignment wrapText="1"/>
    </xf>
    <xf numFmtId="0" fontId="26" fillId="0" borderId="37" xfId="3" applyFont="1" applyBorder="1" applyAlignment="1">
      <alignment horizontal="center"/>
    </xf>
    <xf numFmtId="0" fontId="26" fillId="0" borderId="22" xfId="3" applyFont="1" applyBorder="1" applyAlignment="1">
      <alignment horizontal="center"/>
    </xf>
    <xf numFmtId="0" fontId="26" fillId="0" borderId="13" xfId="3" applyFont="1" applyBorder="1" applyAlignment="1">
      <alignment horizontal="center"/>
    </xf>
    <xf numFmtId="0" fontId="26" fillId="0" borderId="12" xfId="3" applyFont="1" applyBorder="1" applyAlignment="1">
      <alignment horizontal="center"/>
    </xf>
    <xf numFmtId="0" fontId="26" fillId="0" borderId="45" xfId="3" applyFont="1" applyBorder="1" applyAlignment="1">
      <alignment horizontal="center"/>
    </xf>
    <xf numFmtId="0" fontId="26" fillId="0" borderId="46" xfId="3" applyFont="1" applyBorder="1" applyAlignment="1">
      <alignment horizontal="center" wrapText="1"/>
    </xf>
    <xf numFmtId="0" fontId="26" fillId="0" borderId="47" xfId="3" applyFont="1" applyBorder="1" applyAlignment="1">
      <alignment horizontal="center" wrapText="1"/>
    </xf>
    <xf numFmtId="0" fontId="11" fillId="0" borderId="45" xfId="3" applyFont="1" applyBorder="1"/>
    <xf numFmtId="0" fontId="26" fillId="0" borderId="27" xfId="3" applyFont="1" applyBorder="1" applyAlignment="1">
      <alignment horizontal="center"/>
    </xf>
    <xf numFmtId="0" fontId="26" fillId="0" borderId="26" xfId="3" applyFont="1" applyBorder="1" applyAlignment="1">
      <alignment horizontal="center"/>
    </xf>
    <xf numFmtId="0" fontId="26" fillId="0" borderId="26" xfId="3" applyFont="1" applyBorder="1" applyAlignment="1">
      <alignment horizontal="center" wrapText="1"/>
    </xf>
    <xf numFmtId="0" fontId="11" fillId="0" borderId="16" xfId="3" applyFont="1" applyBorder="1"/>
    <xf numFmtId="0" fontId="11" fillId="0" borderId="48" xfId="3" applyFont="1" applyBorder="1"/>
    <xf numFmtId="0" fontId="11" fillId="0" borderId="27" xfId="3" applyFont="1" applyBorder="1" applyAlignment="1">
      <alignment horizontal="center"/>
    </xf>
    <xf numFmtId="0" fontId="11" fillId="0" borderId="44" xfId="3" applyFont="1" applyBorder="1" applyAlignment="1">
      <alignment horizontal="center"/>
    </xf>
    <xf numFmtId="0" fontId="11" fillId="0" borderId="25" xfId="3" applyFont="1" applyBorder="1" applyAlignment="1">
      <alignment horizontal="center" wrapText="1"/>
    </xf>
    <xf numFmtId="0" fontId="11" fillId="0" borderId="41" xfId="3" applyFont="1" applyBorder="1" applyAlignment="1">
      <alignment horizontal="center" wrapText="1"/>
    </xf>
    <xf numFmtId="0" fontId="11" fillId="0" borderId="26" xfId="3" applyFont="1" applyBorder="1"/>
    <xf numFmtId="0" fontId="26" fillId="0" borderId="28" xfId="3" applyFont="1" applyBorder="1" applyAlignment="1">
      <alignment horizontal="center"/>
    </xf>
    <xf numFmtId="0" fontId="26" fillId="0" borderId="49" xfId="3" applyFont="1" applyBorder="1" applyAlignment="1">
      <alignment horizontal="center"/>
    </xf>
    <xf numFmtId="0" fontId="26" fillId="0" borderId="50" xfId="3" applyFont="1" applyBorder="1" applyAlignment="1">
      <alignment horizontal="center"/>
    </xf>
    <xf numFmtId="0" fontId="11" fillId="0" borderId="33" xfId="3" applyFont="1" applyBorder="1" applyAlignment="1">
      <alignment horizontal="center"/>
    </xf>
    <xf numFmtId="0" fontId="11" fillId="0" borderId="48" xfId="3" applyFont="1" applyBorder="1" applyAlignment="1">
      <alignment horizontal="center"/>
    </xf>
    <xf numFmtId="0" fontId="11" fillId="0" borderId="28" xfId="3" applyFont="1" applyBorder="1" applyAlignment="1">
      <alignment horizontal="center" wrapText="1"/>
    </xf>
    <xf numFmtId="0" fontId="11" fillId="0" borderId="50" xfId="3" applyFont="1" applyBorder="1" applyAlignment="1">
      <alignment horizontal="center" wrapText="1"/>
    </xf>
    <xf numFmtId="0" fontId="11" fillId="0" borderId="29" xfId="3" applyFont="1" applyBorder="1" applyAlignment="1">
      <alignment wrapText="1"/>
    </xf>
    <xf numFmtId="0" fontId="11" fillId="0" borderId="39" xfId="3" applyFont="1" applyBorder="1"/>
    <xf numFmtId="0" fontId="11" fillId="9" borderId="40" xfId="3" applyFont="1" applyFill="1" applyBorder="1"/>
    <xf numFmtId="0" fontId="11" fillId="9" borderId="23" xfId="3" applyFont="1" applyFill="1" applyBorder="1"/>
    <xf numFmtId="0" fontId="11" fillId="0" borderId="42" xfId="3" applyFont="1" applyBorder="1"/>
    <xf numFmtId="0" fontId="11" fillId="0" borderId="40" xfId="3" applyFont="1" applyBorder="1" applyAlignment="1">
      <alignment wrapText="1"/>
    </xf>
    <xf numFmtId="0" fontId="11" fillId="0" borderId="43" xfId="3" applyFont="1" applyBorder="1" applyAlignment="1">
      <alignment wrapText="1"/>
    </xf>
    <xf numFmtId="0" fontId="26" fillId="0" borderId="31" xfId="3" applyFont="1" applyBorder="1" applyAlignment="1">
      <alignment horizontal="center"/>
    </xf>
    <xf numFmtId="0" fontId="26" fillId="0" borderId="24" xfId="3" applyFont="1" applyBorder="1" applyAlignment="1">
      <alignment horizontal="center"/>
    </xf>
    <xf numFmtId="0" fontId="26" fillId="0" borderId="30" xfId="3" applyFont="1" applyBorder="1" applyAlignment="1">
      <alignment horizontal="center"/>
    </xf>
    <xf numFmtId="0" fontId="26" fillId="0" borderId="0" xfId="3" applyFont="1" applyAlignment="1">
      <alignment horizontal="center"/>
    </xf>
    <xf numFmtId="0" fontId="26" fillId="0" borderId="16" xfId="3" applyFont="1" applyBorder="1" applyAlignment="1">
      <alignment horizontal="center"/>
    </xf>
    <xf numFmtId="0" fontId="26" fillId="0" borderId="52" xfId="3" applyFont="1" applyBorder="1" applyAlignment="1">
      <alignment horizontal="center" wrapText="1"/>
    </xf>
    <xf numFmtId="0" fontId="26" fillId="0" borderId="30" xfId="3" applyFont="1" applyBorder="1" applyAlignment="1">
      <alignment horizontal="center" wrapText="1"/>
    </xf>
    <xf numFmtId="0" fontId="11" fillId="0" borderId="38" xfId="3" applyFont="1" applyBorder="1" applyAlignment="1">
      <alignment horizontal="center"/>
    </xf>
    <xf numFmtId="0" fontId="11" fillId="0" borderId="39" xfId="3" applyFont="1" applyBorder="1" applyAlignment="1">
      <alignment horizontal="center"/>
    </xf>
    <xf numFmtId="0" fontId="11" fillId="0" borderId="40" xfId="3" applyFont="1" applyBorder="1" applyAlignment="1">
      <alignment horizontal="center" wrapText="1"/>
    </xf>
    <xf numFmtId="0" fontId="11" fillId="0" borderId="43" xfId="3" applyFont="1" applyBorder="1" applyAlignment="1">
      <alignment horizontal="center" wrapText="1"/>
    </xf>
    <xf numFmtId="0" fontId="11" fillId="0" borderId="14" xfId="3" applyFont="1" applyBorder="1"/>
    <xf numFmtId="0" fontId="25" fillId="2" borderId="1" xfId="3" applyFont="1" applyFill="1" applyBorder="1"/>
    <xf numFmtId="0" fontId="24" fillId="2" borderId="1" xfId="3" applyFont="1" applyFill="1" applyBorder="1"/>
    <xf numFmtId="0" fontId="11" fillId="0" borderId="11" xfId="3" applyFont="1" applyBorder="1"/>
    <xf numFmtId="0" fontId="27" fillId="0" borderId="9" xfId="0" applyFont="1" applyBorder="1"/>
    <xf numFmtId="0" fontId="29" fillId="0" borderId="9" xfId="0" applyFont="1" applyBorder="1" applyAlignment="1">
      <alignment horizontal="right" vertical="center" wrapText="1"/>
    </xf>
    <xf numFmtId="164" fontId="0" fillId="0" borderId="9" xfId="0" applyNumberFormat="1" applyBorder="1"/>
    <xf numFmtId="0" fontId="31" fillId="2" borderId="18" xfId="0" applyFont="1" applyFill="1" applyBorder="1" applyAlignment="1">
      <alignment vertical="center" wrapText="1"/>
    </xf>
    <xf numFmtId="0" fontId="31" fillId="2" borderId="19" xfId="0" applyFont="1" applyFill="1" applyBorder="1" applyAlignment="1">
      <alignment vertical="center" wrapText="1"/>
    </xf>
    <xf numFmtId="164" fontId="3" fillId="0" borderId="23" xfId="0" applyNumberFormat="1" applyFont="1" applyBorder="1" applyAlignment="1">
      <alignment horizontal="center" vertical="center" wrapText="1"/>
    </xf>
    <xf numFmtId="0" fontId="1" fillId="2" borderId="55" xfId="0" applyFont="1" applyFill="1" applyBorder="1" applyAlignment="1">
      <alignment wrapText="1"/>
    </xf>
    <xf numFmtId="0" fontId="1" fillId="2" borderId="56" xfId="0" applyFont="1" applyFill="1" applyBorder="1" applyAlignment="1">
      <alignment wrapText="1"/>
    </xf>
    <xf numFmtId="0" fontId="1" fillId="2" borderId="56" xfId="0" applyFont="1" applyFill="1" applyBorder="1" applyAlignment="1">
      <alignment horizontal="center" vertical="center" wrapText="1"/>
    </xf>
    <xf numFmtId="0" fontId="34" fillId="0" borderId="39" xfId="0" applyFont="1" applyBorder="1" applyAlignment="1">
      <alignment horizontal="right"/>
    </xf>
    <xf numFmtId="0" fontId="5" fillId="0" borderId="39" xfId="0" applyFont="1" applyBorder="1" applyAlignment="1">
      <alignment wrapText="1"/>
    </xf>
    <xf numFmtId="0" fontId="5" fillId="0" borderId="39" xfId="0" applyFont="1" applyBorder="1" applyAlignment="1">
      <alignment horizontal="center"/>
    </xf>
    <xf numFmtId="0" fontId="34" fillId="0" borderId="35" xfId="0" applyFont="1" applyBorder="1"/>
    <xf numFmtId="0" fontId="5" fillId="0" borderId="39" xfId="0" applyFont="1" applyBorder="1"/>
    <xf numFmtId="0" fontId="34" fillId="0" borderId="44" xfId="0" applyFont="1" applyBorder="1" applyAlignment="1">
      <alignment horizontal="right"/>
    </xf>
    <xf numFmtId="0" fontId="5" fillId="0" borderId="44" xfId="0" applyFont="1" applyBorder="1" applyAlignment="1">
      <alignment wrapText="1"/>
    </xf>
    <xf numFmtId="0" fontId="5" fillId="0" borderId="44" xfId="0" applyFont="1" applyBorder="1" applyAlignment="1">
      <alignment horizontal="center"/>
    </xf>
    <xf numFmtId="0" fontId="5" fillId="0" borderId="44" xfId="0" applyFont="1" applyBorder="1"/>
    <xf numFmtId="0" fontId="34" fillId="0" borderId="27" xfId="0" applyFont="1" applyBorder="1" applyAlignment="1">
      <alignment horizontal="right"/>
    </xf>
    <xf numFmtId="0" fontId="5" fillId="0" borderId="27" xfId="0" applyFont="1" applyBorder="1"/>
    <xf numFmtId="0" fontId="34" fillId="0" borderId="27" xfId="0" applyFont="1" applyBorder="1"/>
    <xf numFmtId="0" fontId="34" fillId="0" borderId="44" xfId="0" applyFont="1" applyBorder="1"/>
    <xf numFmtId="0" fontId="5" fillId="0" borderId="44" xfId="0" applyFont="1" applyBorder="1" applyAlignment="1">
      <alignment vertical="top" wrapText="1"/>
    </xf>
    <xf numFmtId="0" fontId="34" fillId="0" borderId="48" xfId="0" applyFont="1" applyBorder="1"/>
    <xf numFmtId="0" fontId="5" fillId="0" borderId="48" xfId="0" applyFont="1" applyBorder="1" applyAlignment="1">
      <alignment vertical="top" wrapText="1"/>
    </xf>
    <xf numFmtId="0" fontId="5" fillId="0" borderId="48" xfId="0" applyFont="1" applyBorder="1" applyAlignment="1">
      <alignment horizontal="center"/>
    </xf>
    <xf numFmtId="0" fontId="5" fillId="0" borderId="33" xfId="0" applyFont="1" applyBorder="1"/>
    <xf numFmtId="0" fontId="5" fillId="0" borderId="48" xfId="0" applyFont="1" applyBorder="1"/>
    <xf numFmtId="0" fontId="35" fillId="2" borderId="9" xfId="0" applyFont="1" applyFill="1" applyBorder="1" applyAlignment="1">
      <alignment vertical="center" wrapText="1"/>
    </xf>
    <xf numFmtId="0" fontId="35" fillId="2" borderId="9" xfId="0" applyFont="1" applyFill="1" applyBorder="1" applyAlignment="1">
      <alignment vertical="center"/>
    </xf>
    <xf numFmtId="0" fontId="35" fillId="2" borderId="20" xfId="0" applyFont="1" applyFill="1" applyBorder="1" applyAlignment="1">
      <alignment vertical="center"/>
    </xf>
    <xf numFmtId="0" fontId="0" fillId="0" borderId="1" xfId="0" applyBorder="1"/>
    <xf numFmtId="0" fontId="7" fillId="6" borderId="21" xfId="0" applyFont="1" applyFill="1" applyBorder="1" applyAlignment="1">
      <alignment horizontal="right" vertical="center"/>
    </xf>
    <xf numFmtId="0" fontId="0" fillId="0" borderId="44" xfId="0" applyBorder="1"/>
    <xf numFmtId="0" fontId="0" fillId="0" borderId="39" xfId="0" applyBorder="1"/>
    <xf numFmtId="0" fontId="1" fillId="2" borderId="9" xfId="0" applyFont="1" applyFill="1" applyBorder="1" applyAlignment="1">
      <alignment horizontal="center" vertical="center" wrapText="1"/>
    </xf>
    <xf numFmtId="0" fontId="29" fillId="0" borderId="0" xfId="0" applyFont="1" applyAlignment="1">
      <alignment horizontal="center" wrapText="1"/>
    </xf>
    <xf numFmtId="0" fontId="21" fillId="2" borderId="60" xfId="0" applyFont="1" applyFill="1" applyBorder="1" applyAlignment="1">
      <alignment wrapText="1"/>
    </xf>
    <xf numFmtId="0" fontId="6" fillId="8" borderId="20" xfId="0" applyFont="1" applyFill="1" applyBorder="1" applyAlignment="1">
      <alignment horizontal="center" vertical="top"/>
    </xf>
    <xf numFmtId="0" fontId="0" fillId="0" borderId="0" xfId="0" applyProtection="1">
      <protection hidden="1"/>
    </xf>
    <xf numFmtId="0" fontId="5" fillId="0" borderId="0" xfId="0" applyFont="1" applyAlignment="1" applyProtection="1">
      <alignment horizontal="center"/>
      <protection hidden="1"/>
    </xf>
    <xf numFmtId="0" fontId="6" fillId="8" borderId="9" xfId="0" applyFont="1" applyFill="1" applyBorder="1" applyAlignment="1">
      <alignment horizontal="right" vertical="center"/>
    </xf>
    <xf numFmtId="0" fontId="3" fillId="0" borderId="51" xfId="0" applyFont="1" applyBorder="1" applyAlignment="1">
      <alignment vertical="top"/>
    </xf>
    <xf numFmtId="0" fontId="0" fillId="0" borderId="16" xfId="0" applyBorder="1"/>
    <xf numFmtId="0" fontId="21" fillId="2" borderId="9" xfId="0" applyFont="1" applyFill="1" applyBorder="1" applyAlignment="1">
      <alignment wrapText="1"/>
    </xf>
    <xf numFmtId="14" fontId="0" fillId="0" borderId="1" xfId="0" applyNumberFormat="1" applyBorder="1" applyAlignment="1">
      <alignment vertical="top"/>
    </xf>
    <xf numFmtId="0" fontId="0" fillId="0" borderId="1" xfId="0" applyBorder="1" applyAlignment="1">
      <alignment vertical="top"/>
    </xf>
    <xf numFmtId="0" fontId="0" fillId="0" borderId="0" xfId="0" applyAlignment="1">
      <alignment vertical="top"/>
    </xf>
    <xf numFmtId="14" fontId="0" fillId="0" borderId="0" xfId="0" applyNumberFormat="1" applyAlignment="1">
      <alignment vertical="top"/>
    </xf>
    <xf numFmtId="1" fontId="0" fillId="0" borderId="0" xfId="0" applyNumberFormat="1" applyAlignment="1">
      <alignment vertical="top"/>
    </xf>
    <xf numFmtId="14" fontId="0" fillId="0" borderId="0" xfId="0" applyNumberFormat="1"/>
    <xf numFmtId="1" fontId="0" fillId="0" borderId="0" xfId="0" applyNumberFormat="1"/>
    <xf numFmtId="0" fontId="2" fillId="0" borderId="40" xfId="0" applyFont="1" applyBorder="1" applyAlignment="1">
      <alignment vertical="top" wrapText="1"/>
    </xf>
    <xf numFmtId="164" fontId="3" fillId="0" borderId="23" xfId="0" applyNumberFormat="1" applyFont="1" applyBorder="1" applyAlignment="1">
      <alignment horizontal="center" vertical="top" wrapText="1"/>
    </xf>
    <xf numFmtId="164" fontId="2" fillId="0" borderId="23" xfId="0" applyNumberFormat="1" applyFont="1" applyBorder="1" applyAlignment="1">
      <alignment horizontal="center" vertical="top" wrapText="1"/>
    </xf>
    <xf numFmtId="0" fontId="2" fillId="0" borderId="25" xfId="0" applyFont="1" applyBorder="1" applyAlignment="1">
      <alignment vertical="top" wrapText="1"/>
    </xf>
    <xf numFmtId="164" fontId="3" fillId="3" borderId="1" xfId="0" applyNumberFormat="1" applyFont="1" applyFill="1" applyBorder="1" applyAlignment="1">
      <alignment vertical="top" wrapText="1"/>
    </xf>
    <xf numFmtId="0" fontId="3" fillId="0" borderId="25" xfId="0" applyFont="1" applyBorder="1" applyAlignment="1">
      <alignment vertical="top"/>
    </xf>
    <xf numFmtId="164" fontId="3" fillId="0" borderId="1" xfId="0" applyNumberFormat="1" applyFont="1" applyBorder="1" applyAlignment="1">
      <alignment horizontal="center" vertical="top" wrapText="1"/>
    </xf>
    <xf numFmtId="164" fontId="2" fillId="0" borderId="1" xfId="0" applyNumberFormat="1" applyFont="1" applyBorder="1" applyAlignment="1">
      <alignment horizontal="center" vertical="top" wrapText="1"/>
    </xf>
    <xf numFmtId="0" fontId="3" fillId="0" borderId="63" xfId="0" applyFont="1" applyBorder="1" applyAlignment="1">
      <alignment vertical="top"/>
    </xf>
    <xf numFmtId="1" fontId="3" fillId="3" borderId="1" xfId="0" applyNumberFormat="1" applyFont="1" applyFill="1" applyBorder="1" applyAlignment="1">
      <alignment horizontal="center" vertical="top" wrapText="1"/>
    </xf>
    <xf numFmtId="164" fontId="3" fillId="3" borderId="22" xfId="0" applyNumberFormat="1" applyFont="1" applyFill="1" applyBorder="1" applyAlignment="1">
      <alignment vertical="top" wrapText="1"/>
    </xf>
    <xf numFmtId="164" fontId="3" fillId="0" borderId="2" xfId="0" applyNumberFormat="1" applyFont="1" applyBorder="1" applyAlignment="1">
      <alignment horizontal="left" vertical="top" wrapText="1"/>
    </xf>
    <xf numFmtId="164" fontId="3" fillId="0" borderId="51" xfId="0" applyNumberFormat="1" applyFont="1" applyBorder="1" applyAlignment="1">
      <alignment horizontal="left" vertical="top" wrapText="1"/>
    </xf>
    <xf numFmtId="0" fontId="3" fillId="0" borderId="22" xfId="0" applyFont="1" applyBorder="1" applyAlignment="1">
      <alignment vertical="top"/>
    </xf>
    <xf numFmtId="0" fontId="3" fillId="0" borderId="1" xfId="0" applyFont="1" applyBorder="1" applyAlignment="1">
      <alignment vertical="top"/>
    </xf>
    <xf numFmtId="0" fontId="3" fillId="0" borderId="22" xfId="0" applyFont="1" applyBorder="1" applyAlignment="1">
      <alignment vertical="center"/>
    </xf>
    <xf numFmtId="164" fontId="2" fillId="0" borderId="22" xfId="0" applyNumberFormat="1" applyFont="1" applyBorder="1" applyAlignment="1">
      <alignment horizontal="center" vertical="center" wrapText="1"/>
    </xf>
    <xf numFmtId="0" fontId="0" fillId="0" borderId="23" xfId="0" applyBorder="1" applyAlignment="1">
      <alignment vertical="top" wrapText="1"/>
    </xf>
    <xf numFmtId="14" fontId="0" fillId="0" borderId="23" xfId="0" applyNumberFormat="1" applyBorder="1" applyAlignment="1">
      <alignment vertical="top"/>
    </xf>
    <xf numFmtId="1" fontId="0" fillId="11" borderId="65" xfId="0" applyNumberFormat="1" applyFill="1" applyBorder="1" applyAlignment="1">
      <alignment vertical="top"/>
    </xf>
    <xf numFmtId="1" fontId="0" fillId="11" borderId="51" xfId="0" applyNumberFormat="1" applyFill="1" applyBorder="1" applyAlignment="1">
      <alignment vertical="top"/>
    </xf>
    <xf numFmtId="14" fontId="0" fillId="0" borderId="66" xfId="0" applyNumberFormat="1" applyBorder="1" applyAlignment="1">
      <alignment vertical="top"/>
    </xf>
    <xf numFmtId="14" fontId="0" fillId="0" borderId="64" xfId="0" applyNumberFormat="1" applyBorder="1" applyAlignment="1">
      <alignment vertical="top"/>
    </xf>
    <xf numFmtId="0" fontId="37" fillId="12" borderId="67" xfId="0" applyFont="1" applyFill="1" applyBorder="1"/>
    <xf numFmtId="14" fontId="37" fillId="12" borderId="67" xfId="0" applyNumberFormat="1" applyFont="1" applyFill="1" applyBorder="1"/>
    <xf numFmtId="14" fontId="37" fillId="12" borderId="68" xfId="0" applyNumberFormat="1" applyFont="1" applyFill="1" applyBorder="1"/>
    <xf numFmtId="1" fontId="37" fillId="12" borderId="69" xfId="0" applyNumberFormat="1" applyFont="1" applyFill="1" applyBorder="1"/>
    <xf numFmtId="0" fontId="13" fillId="8" borderId="4" xfId="0" applyFont="1" applyFill="1" applyBorder="1" applyAlignment="1">
      <alignment horizontal="right" vertical="center"/>
    </xf>
    <xf numFmtId="0" fontId="13" fillId="8" borderId="17" xfId="0" applyFont="1" applyFill="1" applyBorder="1" applyAlignment="1">
      <alignment horizontal="right" vertical="center"/>
    </xf>
    <xf numFmtId="0" fontId="13" fillId="8" borderId="1" xfId="0" applyFont="1" applyFill="1" applyBorder="1" applyAlignment="1">
      <alignment horizontal="right" vertical="center"/>
    </xf>
    <xf numFmtId="0" fontId="11" fillId="0" borderId="2" xfId="3" applyFont="1" applyBorder="1" applyAlignment="1">
      <alignment horizontal="left"/>
    </xf>
    <xf numFmtId="0" fontId="11" fillId="0" borderId="1" xfId="3" applyFont="1" applyBorder="1" applyAlignment="1">
      <alignment horizontal="left"/>
    </xf>
    <xf numFmtId="0" fontId="11" fillId="0" borderId="10" xfId="3" applyFont="1" applyBorder="1" applyAlignment="1">
      <alignment horizontal="left"/>
    </xf>
    <xf numFmtId="0" fontId="11" fillId="0" borderId="37" xfId="3" applyFont="1" applyBorder="1"/>
    <xf numFmtId="0" fontId="11" fillId="0" borderId="2" xfId="3" applyFont="1" applyBorder="1"/>
    <xf numFmtId="0" fontId="11" fillId="0" borderId="45" xfId="3" applyFont="1" applyBorder="1" applyAlignment="1">
      <alignment wrapText="1"/>
    </xf>
    <xf numFmtId="164" fontId="3" fillId="0" borderId="24" xfId="0" applyNumberFormat="1" applyFont="1" applyBorder="1" applyAlignment="1">
      <alignment horizontal="center" vertical="top" wrapText="1"/>
    </xf>
    <xf numFmtId="164" fontId="3" fillId="3" borderId="24" xfId="0" applyNumberFormat="1" applyFont="1" applyFill="1" applyBorder="1" applyAlignment="1">
      <alignment vertical="top" wrapText="1"/>
    </xf>
    <xf numFmtId="0" fontId="3" fillId="0" borderId="70" xfId="0" applyFont="1" applyBorder="1" applyAlignment="1">
      <alignment vertical="top" wrapText="1"/>
    </xf>
    <xf numFmtId="0" fontId="20" fillId="7" borderId="72" xfId="0" applyFont="1" applyFill="1" applyBorder="1" applyAlignment="1">
      <alignment vertical="top"/>
    </xf>
    <xf numFmtId="0" fontId="20" fillId="7" borderId="71" xfId="0" applyFont="1" applyFill="1" applyBorder="1" applyAlignment="1">
      <alignment vertical="center"/>
    </xf>
    <xf numFmtId="0" fontId="20" fillId="7" borderId="36" xfId="0" applyFont="1" applyFill="1" applyBorder="1" applyAlignment="1">
      <alignment vertical="center"/>
    </xf>
    <xf numFmtId="0" fontId="26" fillId="7" borderId="35" xfId="0" applyFont="1" applyFill="1" applyBorder="1" applyAlignment="1">
      <alignment horizontal="left" vertical="center"/>
    </xf>
    <xf numFmtId="0" fontId="9" fillId="7" borderId="27" xfId="0" applyFont="1" applyFill="1" applyBorder="1" applyAlignment="1">
      <alignment horizontal="left" vertical="center"/>
    </xf>
    <xf numFmtId="0" fontId="0" fillId="0" borderId="0" xfId="0" applyAlignment="1">
      <alignment wrapText="1"/>
    </xf>
    <xf numFmtId="0" fontId="14" fillId="7" borderId="20" xfId="0" applyFont="1" applyFill="1" applyBorder="1" applyAlignment="1">
      <alignment horizontal="left" vertical="top" wrapText="1"/>
    </xf>
    <xf numFmtId="0" fontId="14" fillId="7" borderId="18" xfId="0" applyFont="1" applyFill="1" applyBorder="1" applyAlignment="1">
      <alignment horizontal="left" vertical="top" wrapText="1"/>
    </xf>
    <xf numFmtId="0" fontId="14" fillId="7" borderId="19" xfId="0" applyFont="1" applyFill="1" applyBorder="1" applyAlignment="1">
      <alignment horizontal="left" vertical="top" wrapText="1"/>
    </xf>
    <xf numFmtId="0" fontId="17" fillId="7" borderId="20" xfId="9" applyNumberFormat="1" applyFont="1" applyFill="1" applyBorder="1" applyAlignment="1" applyProtection="1"/>
    <xf numFmtId="0" fontId="14" fillId="7" borderId="18" xfId="9" applyNumberFormat="1" applyFont="1" applyFill="1" applyBorder="1" applyAlignment="1"/>
    <xf numFmtId="0" fontId="13" fillId="5" borderId="20" xfId="0" applyFont="1" applyFill="1" applyBorder="1" applyAlignment="1">
      <alignment horizontal="right" vertical="center"/>
    </xf>
    <xf numFmtId="0" fontId="13" fillId="5" borderId="18" xfId="0" applyFont="1" applyFill="1" applyBorder="1" applyAlignment="1">
      <alignment horizontal="right" vertical="center"/>
    </xf>
    <xf numFmtId="0" fontId="16" fillId="5" borderId="19" xfId="0" applyFont="1" applyFill="1" applyBorder="1" applyAlignment="1">
      <alignment horizontal="right" vertical="center"/>
    </xf>
    <xf numFmtId="0" fontId="4" fillId="7" borderId="20" xfId="1" applyFill="1" applyBorder="1" applyAlignment="1" applyProtection="1">
      <alignment vertical="center"/>
    </xf>
    <xf numFmtId="0" fontId="14" fillId="7" borderId="18" xfId="0" applyFont="1" applyFill="1" applyBorder="1" applyAlignment="1">
      <alignment vertical="center"/>
    </xf>
    <xf numFmtId="0" fontId="14" fillId="7" borderId="19" xfId="0" applyFont="1" applyFill="1" applyBorder="1" applyAlignment="1">
      <alignment vertical="center"/>
    </xf>
    <xf numFmtId="0" fontId="11" fillId="7" borderId="18" xfId="0" applyFont="1" applyFill="1" applyBorder="1" applyAlignment="1">
      <alignment horizontal="center"/>
    </xf>
    <xf numFmtId="0" fontId="11" fillId="7" borderId="19" xfId="0" applyFont="1" applyFill="1" applyBorder="1" applyAlignment="1">
      <alignment horizontal="center"/>
    </xf>
    <xf numFmtId="0" fontId="15" fillId="7" borderId="18" xfId="0" applyFont="1" applyFill="1" applyBorder="1" applyAlignment="1">
      <alignment horizontal="center" vertical="center" wrapText="1"/>
    </xf>
    <xf numFmtId="0" fontId="15" fillId="7" borderId="19" xfId="0" applyFont="1" applyFill="1" applyBorder="1" applyAlignment="1">
      <alignment horizontal="center" vertical="center" wrapText="1"/>
    </xf>
    <xf numFmtId="0" fontId="14" fillId="7" borderId="20" xfId="0" applyFont="1" applyFill="1" applyBorder="1" applyAlignment="1">
      <alignment horizontal="left" vertical="center"/>
    </xf>
    <xf numFmtId="0" fontId="14" fillId="7" borderId="18" xfId="0" applyFont="1" applyFill="1" applyBorder="1" applyAlignment="1">
      <alignment horizontal="left" vertical="center"/>
    </xf>
    <xf numFmtId="0" fontId="14" fillId="7" borderId="19" xfId="0" applyFont="1" applyFill="1" applyBorder="1" applyAlignment="1">
      <alignment horizontal="left" vertical="center"/>
    </xf>
    <xf numFmtId="0" fontId="10" fillId="7" borderId="18" xfId="0" applyFont="1" applyFill="1" applyBorder="1" applyAlignment="1">
      <alignment horizontal="center"/>
    </xf>
    <xf numFmtId="0" fontId="10" fillId="7" borderId="19" xfId="0" applyFont="1" applyFill="1" applyBorder="1" applyAlignment="1">
      <alignment horizontal="center"/>
    </xf>
    <xf numFmtId="0" fontId="10" fillId="7" borderId="2" xfId="0" applyFont="1" applyFill="1" applyBorder="1" applyAlignment="1">
      <alignment horizontal="center" vertical="center"/>
    </xf>
    <xf numFmtId="0" fontId="10" fillId="7" borderId="32" xfId="0" applyFont="1" applyFill="1" applyBorder="1" applyAlignment="1">
      <alignment horizontal="center" vertical="center"/>
    </xf>
    <xf numFmtId="0" fontId="10" fillId="7" borderId="26" xfId="0" applyFont="1" applyFill="1" applyBorder="1" applyAlignment="1">
      <alignment horizontal="center" vertical="center"/>
    </xf>
    <xf numFmtId="49" fontId="17" fillId="7" borderId="20" xfId="1" applyNumberFormat="1" applyFont="1" applyFill="1" applyBorder="1" applyAlignment="1" applyProtection="1"/>
    <xf numFmtId="49" fontId="14" fillId="7" borderId="18" xfId="0" applyNumberFormat="1" applyFont="1" applyFill="1" applyBorder="1"/>
    <xf numFmtId="0" fontId="18" fillId="7" borderId="20" xfId="1" applyFont="1" applyFill="1" applyBorder="1" applyAlignment="1" applyProtection="1">
      <alignment vertical="center"/>
    </xf>
    <xf numFmtId="0" fontId="12" fillId="2" borderId="20" xfId="0" applyFont="1" applyFill="1" applyBorder="1" applyAlignment="1">
      <alignment horizontal="left" vertical="center"/>
    </xf>
    <xf numFmtId="0" fontId="12" fillId="2" borderId="18" xfId="0" applyFont="1" applyFill="1" applyBorder="1" applyAlignment="1">
      <alignment horizontal="left" vertical="center"/>
    </xf>
    <xf numFmtId="0" fontId="12" fillId="2" borderId="19" xfId="0" applyFont="1" applyFill="1" applyBorder="1" applyAlignment="1">
      <alignment horizontal="left" vertical="center"/>
    </xf>
    <xf numFmtId="0" fontId="15" fillId="7" borderId="20" xfId="0" applyFont="1" applyFill="1" applyBorder="1" applyAlignment="1">
      <alignment horizontal="left" vertical="center"/>
    </xf>
    <xf numFmtId="0" fontId="15" fillId="7" borderId="18" xfId="0" applyFont="1" applyFill="1" applyBorder="1" applyAlignment="1">
      <alignment horizontal="left" vertical="center"/>
    </xf>
    <xf numFmtId="0" fontId="15" fillId="7" borderId="19" xfId="0" applyFont="1" applyFill="1" applyBorder="1" applyAlignment="1">
      <alignment horizontal="left" vertical="center"/>
    </xf>
    <xf numFmtId="0" fontId="32" fillId="2" borderId="20" xfId="0" applyFont="1" applyFill="1" applyBorder="1" applyAlignment="1">
      <alignment horizontal="right" vertical="center" wrapText="1"/>
    </xf>
    <xf numFmtId="0" fontId="32" fillId="2" borderId="18" xfId="0" applyFont="1" applyFill="1" applyBorder="1" applyAlignment="1">
      <alignment horizontal="right" vertical="center" wrapText="1"/>
    </xf>
    <xf numFmtId="0" fontId="6" fillId="8" borderId="15" xfId="0" applyFont="1" applyFill="1" applyBorder="1" applyAlignment="1">
      <alignment horizontal="right" vertical="center"/>
    </xf>
    <xf numFmtId="0" fontId="8" fillId="8" borderId="17" xfId="0" applyFont="1" applyFill="1" applyBorder="1" applyAlignment="1">
      <alignment horizontal="right" vertical="center"/>
    </xf>
    <xf numFmtId="0" fontId="6" fillId="8" borderId="4" xfId="0" applyFont="1" applyFill="1" applyBorder="1" applyAlignment="1">
      <alignment horizontal="right" vertical="center" wrapText="1"/>
    </xf>
    <xf numFmtId="0" fontId="6" fillId="8" borderId="5" xfId="0" applyFont="1" applyFill="1" applyBorder="1" applyAlignment="1">
      <alignment horizontal="right" vertical="center" wrapText="1"/>
    </xf>
    <xf numFmtId="0" fontId="6" fillId="8" borderId="31" xfId="0" applyFont="1" applyFill="1" applyBorder="1" applyAlignment="1">
      <alignment horizontal="right" vertical="center" wrapText="1"/>
    </xf>
    <xf numFmtId="0" fontId="6" fillId="8" borderId="30" xfId="0" applyFont="1" applyFill="1" applyBorder="1" applyAlignment="1">
      <alignment horizontal="right" vertical="center" wrapText="1"/>
    </xf>
    <xf numFmtId="0" fontId="6" fillId="8" borderId="0" xfId="0" applyFont="1" applyFill="1" applyAlignment="1">
      <alignment horizontal="right" vertical="center" wrapText="1"/>
    </xf>
    <xf numFmtId="0" fontId="6" fillId="8" borderId="8" xfId="0" applyFont="1" applyFill="1" applyBorder="1" applyAlignment="1">
      <alignment horizontal="right" vertical="center" wrapText="1"/>
    </xf>
    <xf numFmtId="0" fontId="6" fillId="8" borderId="7" xfId="0" applyFont="1" applyFill="1" applyBorder="1" applyAlignment="1">
      <alignment horizontal="right" vertical="center" wrapText="1"/>
    </xf>
    <xf numFmtId="0" fontId="6" fillId="8" borderId="21" xfId="0" applyFont="1" applyFill="1" applyBorder="1" applyAlignment="1">
      <alignment horizontal="right" vertical="center"/>
    </xf>
    <xf numFmtId="0" fontId="6" fillId="8" borderId="5" xfId="0" applyFont="1" applyFill="1" applyBorder="1" applyAlignment="1">
      <alignment horizontal="right" vertical="center"/>
    </xf>
    <xf numFmtId="0" fontId="6" fillId="8" borderId="0" xfId="0" applyFont="1" applyFill="1" applyAlignment="1">
      <alignment horizontal="right" vertical="center"/>
    </xf>
    <xf numFmtId="0" fontId="6" fillId="8" borderId="30" xfId="0" applyFont="1" applyFill="1" applyBorder="1" applyAlignment="1">
      <alignment horizontal="right" vertical="center"/>
    </xf>
    <xf numFmtId="0" fontId="6" fillId="8" borderId="8" xfId="0" applyFont="1" applyFill="1" applyBorder="1" applyAlignment="1">
      <alignment horizontal="right" vertical="center"/>
    </xf>
    <xf numFmtId="0" fontId="6" fillId="8" borderId="7" xfId="0" applyFont="1" applyFill="1" applyBorder="1" applyAlignment="1">
      <alignment horizontal="right" vertical="center"/>
    </xf>
    <xf numFmtId="0" fontId="6" fillId="8" borderId="15" xfId="0" applyFont="1" applyFill="1" applyBorder="1" applyAlignment="1">
      <alignment horizontal="right" vertical="center" wrapText="1"/>
    </xf>
    <xf numFmtId="0" fontId="6" fillId="8" borderId="16" xfId="0" applyFont="1" applyFill="1" applyBorder="1" applyAlignment="1">
      <alignment horizontal="right" vertical="center" wrapText="1"/>
    </xf>
    <xf numFmtId="0" fontId="6" fillId="8" borderId="17" xfId="0" applyFont="1" applyFill="1" applyBorder="1" applyAlignment="1">
      <alignment horizontal="right" vertical="center" wrapText="1"/>
    </xf>
    <xf numFmtId="0" fontId="10" fillId="7" borderId="4" xfId="0" applyFont="1" applyFill="1" applyBorder="1" applyAlignment="1">
      <alignment horizontal="center" vertical="center"/>
    </xf>
    <xf numFmtId="0" fontId="10" fillId="7" borderId="21" xfId="0" applyFont="1" applyFill="1" applyBorder="1" applyAlignment="1">
      <alignment horizontal="center" vertical="center"/>
    </xf>
    <xf numFmtId="0" fontId="10" fillId="7" borderId="5" xfId="0" applyFont="1" applyFill="1" applyBorder="1" applyAlignment="1">
      <alignment horizontal="center" vertical="center"/>
    </xf>
    <xf numFmtId="0" fontId="10" fillId="7" borderId="6" xfId="0" applyFont="1" applyFill="1" applyBorder="1" applyAlignment="1">
      <alignment horizontal="center" vertical="center"/>
    </xf>
    <xf numFmtId="0" fontId="10" fillId="7" borderId="8" xfId="0" applyFont="1" applyFill="1" applyBorder="1" applyAlignment="1">
      <alignment horizontal="center" vertical="center"/>
    </xf>
    <xf numFmtId="0" fontId="10" fillId="7" borderId="7" xfId="0" applyFont="1" applyFill="1" applyBorder="1" applyAlignment="1">
      <alignment horizontal="center" vertical="center"/>
    </xf>
    <xf numFmtId="0" fontId="10" fillId="7" borderId="55" xfId="0" applyFont="1" applyFill="1" applyBorder="1" applyAlignment="1">
      <alignment horizontal="center" vertical="center"/>
    </xf>
    <xf numFmtId="0" fontId="10" fillId="7" borderId="56" xfId="0" applyFont="1" applyFill="1" applyBorder="1" applyAlignment="1">
      <alignment horizontal="center" vertical="center"/>
    </xf>
    <xf numFmtId="0" fontId="10" fillId="7" borderId="58" xfId="0" applyFont="1" applyFill="1" applyBorder="1" applyAlignment="1">
      <alignment horizontal="center" vertical="center"/>
    </xf>
    <xf numFmtId="0" fontId="10" fillId="7" borderId="20" xfId="0" applyFont="1" applyFill="1" applyBorder="1" applyAlignment="1">
      <alignment vertical="center"/>
    </xf>
    <xf numFmtId="0" fontId="10" fillId="7" borderId="18" xfId="0" applyFont="1" applyFill="1" applyBorder="1" applyAlignment="1">
      <alignment vertical="center"/>
    </xf>
    <xf numFmtId="0" fontId="10" fillId="7" borderId="19" xfId="0" applyFont="1" applyFill="1" applyBorder="1" applyAlignment="1">
      <alignment vertical="center"/>
    </xf>
    <xf numFmtId="0" fontId="12" fillId="2" borderId="6"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18" xfId="0" applyFont="1" applyFill="1" applyBorder="1" applyAlignment="1">
      <alignment horizontal="center" vertical="center"/>
    </xf>
    <xf numFmtId="0" fontId="12" fillId="2" borderId="19" xfId="0" applyFont="1" applyFill="1" applyBorder="1" applyAlignment="1">
      <alignment horizontal="center" vertical="center"/>
    </xf>
    <xf numFmtId="0" fontId="9" fillId="7" borderId="20" xfId="0" applyFont="1" applyFill="1" applyBorder="1" applyAlignment="1">
      <alignment horizontal="center" wrapText="1"/>
    </xf>
    <xf numFmtId="0" fontId="10" fillId="7" borderId="18" xfId="0" applyFont="1" applyFill="1" applyBorder="1"/>
    <xf numFmtId="0" fontId="10" fillId="7" borderId="19" xfId="0" applyFont="1" applyFill="1" applyBorder="1"/>
    <xf numFmtId="0" fontId="10" fillId="7" borderId="20" xfId="0" applyFont="1" applyFill="1" applyBorder="1"/>
    <xf numFmtId="0" fontId="10" fillId="7" borderId="20" xfId="0" applyFont="1" applyFill="1" applyBorder="1" applyAlignment="1">
      <alignment horizontal="center" vertical="center"/>
    </xf>
    <xf numFmtId="0" fontId="10" fillId="7" borderId="18" xfId="0" applyFont="1" applyFill="1" applyBorder="1" applyAlignment="1">
      <alignment horizontal="center" vertical="center"/>
    </xf>
    <xf numFmtId="0" fontId="10" fillId="7" borderId="19" xfId="0" applyFont="1" applyFill="1" applyBorder="1" applyAlignment="1">
      <alignment horizontal="center" vertical="center"/>
    </xf>
    <xf numFmtId="0" fontId="10" fillId="7" borderId="73" xfId="0" applyFont="1" applyFill="1" applyBorder="1" applyAlignment="1">
      <alignment horizontal="center" vertical="center"/>
    </xf>
    <xf numFmtId="0" fontId="10" fillId="7" borderId="34" xfId="0" applyFont="1" applyFill="1" applyBorder="1" applyAlignment="1">
      <alignment horizontal="center" vertical="center"/>
    </xf>
    <xf numFmtId="0" fontId="10" fillId="7" borderId="29" xfId="0" applyFont="1" applyFill="1" applyBorder="1" applyAlignment="1">
      <alignment horizontal="center" vertical="center"/>
    </xf>
    <xf numFmtId="0" fontId="29" fillId="0" borderId="0" xfId="0" applyFont="1" applyAlignment="1">
      <alignment horizontal="center" wrapText="1"/>
    </xf>
    <xf numFmtId="0" fontId="1" fillId="2" borderId="20"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164" fontId="3" fillId="0" borderId="1" xfId="0" applyNumberFormat="1" applyFont="1" applyBorder="1" applyAlignment="1">
      <alignment horizontal="left" vertical="top" wrapText="1"/>
    </xf>
    <xf numFmtId="0" fontId="0" fillId="0" borderId="27"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164" fontId="3" fillId="0" borderId="10" xfId="0" applyNumberFormat="1" applyFont="1" applyBorder="1" applyAlignment="1">
      <alignment horizontal="center" vertical="top" wrapText="1"/>
    </xf>
    <xf numFmtId="164" fontId="3" fillId="0" borderId="63" xfId="0" applyNumberFormat="1" applyFont="1" applyBorder="1" applyAlignment="1">
      <alignment horizontal="center" vertical="top" wrapText="1"/>
    </xf>
    <xf numFmtId="0" fontId="1" fillId="2" borderId="59" xfId="0" applyFont="1" applyFill="1" applyBorder="1" applyAlignment="1">
      <alignment horizontal="center" vertical="center" wrapText="1"/>
    </xf>
    <xf numFmtId="0" fontId="1" fillId="2" borderId="53" xfId="0" applyFont="1" applyFill="1" applyBorder="1" applyAlignment="1">
      <alignment horizontal="center" vertical="center" wrapText="1"/>
    </xf>
    <xf numFmtId="0" fontId="1" fillId="2" borderId="54" xfId="0" applyFont="1" applyFill="1" applyBorder="1" applyAlignment="1">
      <alignment horizontal="center" vertical="center" wrapText="1"/>
    </xf>
    <xf numFmtId="164" fontId="3" fillId="0" borderId="2" xfId="0" applyNumberFormat="1" applyFont="1" applyBorder="1" applyAlignment="1">
      <alignment horizontal="left" vertical="top" wrapText="1"/>
    </xf>
    <xf numFmtId="164" fontId="3" fillId="0" borderId="51" xfId="0" applyNumberFormat="1" applyFont="1" applyBorder="1" applyAlignment="1">
      <alignment horizontal="left" vertical="top" wrapText="1"/>
    </xf>
    <xf numFmtId="0" fontId="0" fillId="0" borderId="33" xfId="0" applyBorder="1" applyAlignment="1">
      <alignment horizontal="center"/>
    </xf>
    <xf numFmtId="0" fontId="0" fillId="0" borderId="34" xfId="0" applyBorder="1" applyAlignment="1">
      <alignment horizontal="center"/>
    </xf>
    <xf numFmtId="0" fontId="0" fillId="0" borderId="29" xfId="0" applyBorder="1" applyAlignment="1">
      <alignment horizontal="center"/>
    </xf>
    <xf numFmtId="0" fontId="0" fillId="0" borderId="38" xfId="0" applyBorder="1" applyAlignment="1">
      <alignment horizontal="center"/>
    </xf>
    <xf numFmtId="0" fontId="0" fillId="0" borderId="3" xfId="0" applyBorder="1" applyAlignment="1">
      <alignment horizontal="center"/>
    </xf>
    <xf numFmtId="0" fontId="0" fillId="0" borderId="14" xfId="0" applyBorder="1" applyAlignment="1">
      <alignment horizontal="center"/>
    </xf>
    <xf numFmtId="0" fontId="0" fillId="0" borderId="51" xfId="0" applyBorder="1" applyAlignment="1">
      <alignment horizontal="left" vertical="top" wrapText="1"/>
    </xf>
    <xf numFmtId="0" fontId="33" fillId="2" borderId="15" xfId="0" applyFont="1" applyFill="1" applyBorder="1" applyAlignment="1">
      <alignment horizontal="center" vertical="center" wrapText="1"/>
    </xf>
    <xf numFmtId="0" fontId="33" fillId="2" borderId="9" xfId="0" applyFont="1" applyFill="1" applyBorder="1" applyAlignment="1">
      <alignment horizontal="center" vertical="center" wrapText="1"/>
    </xf>
    <xf numFmtId="0" fontId="1" fillId="2" borderId="57" xfId="0" applyFont="1" applyFill="1" applyBorder="1" applyAlignment="1">
      <alignment horizontal="center" wrapText="1"/>
    </xf>
    <xf numFmtId="0" fontId="1" fillId="2" borderId="19" xfId="0" applyFont="1" applyFill="1" applyBorder="1" applyAlignment="1">
      <alignment horizontal="center" wrapText="1"/>
    </xf>
    <xf numFmtId="0" fontId="28" fillId="0" borderId="21"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7" xfId="0" applyFont="1" applyBorder="1" applyAlignment="1">
      <alignment horizontal="center" vertical="center" wrapText="1"/>
    </xf>
    <xf numFmtId="0" fontId="29" fillId="0" borderId="15" xfId="0" applyFont="1" applyBorder="1" applyAlignment="1">
      <alignment horizontal="right" vertical="center" wrapText="1"/>
    </xf>
    <xf numFmtId="0" fontId="29" fillId="0" borderId="17" xfId="0" applyFont="1" applyBorder="1" applyAlignment="1">
      <alignment horizontal="right" vertical="center" wrapText="1"/>
    </xf>
    <xf numFmtId="14" fontId="28" fillId="0" borderId="18" xfId="0" applyNumberFormat="1" applyFont="1" applyBorder="1" applyAlignment="1">
      <alignment horizontal="center" vertical="center" wrapText="1"/>
    </xf>
    <xf numFmtId="0" fontId="28" fillId="0" borderId="19" xfId="0" applyFont="1" applyBorder="1" applyAlignment="1">
      <alignment horizontal="center" vertical="center" wrapText="1"/>
    </xf>
    <xf numFmtId="0" fontId="29" fillId="0" borderId="23" xfId="0" applyFont="1" applyBorder="1" applyAlignment="1">
      <alignment horizontal="left" vertical="top" wrapText="1"/>
    </xf>
    <xf numFmtId="164" fontId="2" fillId="0" borderId="2" xfId="0" applyNumberFormat="1" applyFont="1" applyBorder="1" applyAlignment="1">
      <alignment horizontal="left" vertical="top" wrapText="1"/>
    </xf>
    <xf numFmtId="164" fontId="2" fillId="0" borderId="51" xfId="0" applyNumberFormat="1" applyFont="1" applyBorder="1" applyAlignment="1">
      <alignment horizontal="left" vertical="top" wrapText="1"/>
    </xf>
    <xf numFmtId="0" fontId="30" fillId="0" borderId="15" xfId="0" applyFont="1" applyBorder="1" applyAlignment="1">
      <alignment horizontal="center" vertical="center" wrapText="1"/>
    </xf>
    <xf numFmtId="0" fontId="30" fillId="0" borderId="17" xfId="0" applyFont="1" applyBorder="1" applyAlignment="1">
      <alignment horizontal="center" vertical="center" wrapText="1"/>
    </xf>
    <xf numFmtId="164" fontId="2" fillId="0" borderId="15" xfId="0" applyNumberFormat="1" applyFont="1" applyBorder="1" applyAlignment="1">
      <alignment horizontal="center" vertical="center"/>
    </xf>
    <xf numFmtId="164" fontId="2" fillId="0" borderId="17" xfId="0" applyNumberFormat="1" applyFont="1" applyBorder="1" applyAlignment="1">
      <alignment horizontal="center" vertical="center"/>
    </xf>
    <xf numFmtId="164" fontId="2" fillId="0" borderId="1" xfId="0" applyNumberFormat="1" applyFont="1" applyBorder="1" applyAlignment="1">
      <alignment horizontal="left" vertical="top" wrapText="1"/>
    </xf>
    <xf numFmtId="0" fontId="33" fillId="2" borderId="4" xfId="0" applyFont="1" applyFill="1" applyBorder="1" applyAlignment="1">
      <alignment horizontal="center" vertical="center" wrapText="1"/>
    </xf>
    <xf numFmtId="0" fontId="33" fillId="2" borderId="21" xfId="0" applyFont="1" applyFill="1" applyBorder="1" applyAlignment="1">
      <alignment horizontal="center" vertical="center" wrapText="1"/>
    </xf>
    <xf numFmtId="0" fontId="33" fillId="2" borderId="5" xfId="0" applyFont="1" applyFill="1" applyBorder="1" applyAlignment="1">
      <alignment horizontal="center" vertical="center" wrapText="1"/>
    </xf>
    <xf numFmtId="0" fontId="25" fillId="2" borderId="20" xfId="3" applyFont="1" applyFill="1" applyBorder="1"/>
    <xf numFmtId="0" fontId="24" fillId="2" borderId="18" xfId="3" applyFont="1" applyFill="1" applyBorder="1"/>
    <xf numFmtId="0" fontId="24" fillId="2" borderId="19" xfId="3" applyFont="1" applyFill="1" applyBorder="1"/>
    <xf numFmtId="0" fontId="25" fillId="2" borderId="6" xfId="3" applyFont="1" applyFill="1" applyBorder="1"/>
    <xf numFmtId="0" fontId="24" fillId="2" borderId="8" xfId="3" applyFont="1" applyFill="1" applyBorder="1"/>
    <xf numFmtId="0" fontId="24" fillId="2" borderId="7" xfId="3" applyFont="1" applyFill="1" applyBorder="1"/>
    <xf numFmtId="0" fontId="20" fillId="2" borderId="20" xfId="3" applyFont="1" applyFill="1" applyBorder="1"/>
    <xf numFmtId="0" fontId="24" fillId="2" borderId="21" xfId="3" applyFont="1" applyFill="1" applyBorder="1"/>
  </cellXfs>
  <cellStyles count="10">
    <cellStyle name="Currency" xfId="9" builtinId="4"/>
    <cellStyle name="Date" xfId="8" xr:uid="{92B4A440-6C3E-4541-B65D-5E9CF0A73CD0}"/>
    <cellStyle name="Hyperlink" xfId="1" builtinId="8"/>
    <cellStyle name="Hyperlink 2" xfId="2" xr:uid="{6A93F1EE-9F0C-415D-ABE0-F8C9625663D6}"/>
    <cellStyle name="Name" xfId="6" xr:uid="{4C44A77C-1EA7-483A-A651-72FB8D64EFB0}"/>
    <cellStyle name="Normal" xfId="0" builtinId="0"/>
    <cellStyle name="Normal 2" xfId="3" xr:uid="{94DC21F4-8D1F-4009-BBE3-CD82C7B1B1C1}"/>
    <cellStyle name="Project Start" xfId="5" xr:uid="{396B6E62-EFF0-4BC7-8B70-D9D7F72B08EE}"/>
    <cellStyle name="Task" xfId="7" xr:uid="{EAF7AABF-CCE9-413C-80DD-CD8674761D13}"/>
    <cellStyle name="zHiddenText" xfId="4" xr:uid="{9A90F40E-17A2-4747-9E07-B58CBE32F10C}"/>
  </cellStyles>
  <dxfs count="10">
    <dxf>
      <fill>
        <patternFill patternType="none">
          <bgColor auto="1"/>
        </patternFill>
      </fill>
    </dxf>
    <dxf>
      <fill>
        <patternFill patternType="none">
          <bgColor auto="1"/>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EFF9FF"/>
      <color rgb="FFCCEC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s://cyfoethnaturiolcymru-my.sharepoint.com/personal/abbie_jenkins_cyfoethnaturiolcymru_gov_uk/Documents/Natural%20Resources%20Wales%20Abbie%20Jenkins/Personal%20information/Checklist%20and%20gant%20charts/Gantt%20chart%20template%20band%201.xlsx?87154F71" TargetMode="External"/><Relationship Id="rId1" Type="http://schemas.openxmlformats.org/officeDocument/2006/relationships/externalLinkPath" Target="file:///\\87154F71\Gantt%20chart%20template%20band%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Template Gantt"/>
    </sheetNames>
    <sheetDataSet>
      <sheetData sheetId="0"/>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hall@cardiff.gov.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5622B-803C-4011-8BA6-3294BFCA0B4E}">
  <sheetPr codeName="Sheet1"/>
  <dimension ref="A1:K38"/>
  <sheetViews>
    <sheetView workbookViewId="0">
      <selection activeCell="B16" sqref="B16:K16"/>
    </sheetView>
  </sheetViews>
  <sheetFormatPr defaultRowHeight="14.5" x14ac:dyDescent="0.35"/>
  <cols>
    <col min="1" max="1" width="23.26953125" bestFit="1" customWidth="1"/>
    <col min="2" max="2" width="17.26953125" bestFit="1" customWidth="1"/>
    <col min="3" max="3" width="11.453125" customWidth="1"/>
    <col min="4" max="5" width="14.81640625" customWidth="1"/>
    <col min="11" max="11" width="10.1796875" customWidth="1"/>
  </cols>
  <sheetData>
    <row r="1" spans="1:11" ht="26.5" customHeight="1" thickBot="1" x14ac:dyDescent="0.4">
      <c r="A1" s="223" t="s">
        <v>154</v>
      </c>
      <c r="B1" s="224"/>
      <c r="C1" s="224"/>
      <c r="D1" s="224"/>
      <c r="E1" s="224"/>
      <c r="F1" s="224"/>
      <c r="G1" s="97"/>
      <c r="H1" s="97"/>
      <c r="I1" s="97"/>
      <c r="J1" s="97"/>
      <c r="K1" s="98"/>
    </row>
    <row r="2" spans="1:11" ht="15" customHeight="1" thickBot="1" x14ac:dyDescent="0.4">
      <c r="A2" s="225" t="s">
        <v>0</v>
      </c>
      <c r="B2" s="243" t="s">
        <v>155</v>
      </c>
      <c r="C2" s="244"/>
      <c r="D2" s="244"/>
      <c r="E2" s="245"/>
      <c r="F2" s="227" t="s">
        <v>1</v>
      </c>
      <c r="G2" s="228"/>
      <c r="H2" s="1" t="s">
        <v>2</v>
      </c>
      <c r="I2" s="252" t="s">
        <v>156</v>
      </c>
      <c r="J2" s="253"/>
      <c r="K2" s="254"/>
    </row>
    <row r="3" spans="1:11" ht="15" thickBot="1" x14ac:dyDescent="0.4">
      <c r="A3" s="226"/>
      <c r="B3" s="246"/>
      <c r="C3" s="247"/>
      <c r="D3" s="247"/>
      <c r="E3" s="248"/>
      <c r="F3" s="229"/>
      <c r="G3" s="230"/>
      <c r="H3" s="2" t="s">
        <v>3</v>
      </c>
      <c r="I3" s="252"/>
      <c r="J3" s="253"/>
      <c r="K3" s="254"/>
    </row>
    <row r="4" spans="1:11" ht="15" thickBot="1" x14ac:dyDescent="0.4">
      <c r="A4" s="135" t="s">
        <v>4</v>
      </c>
      <c r="B4" s="249"/>
      <c r="C4" s="250"/>
      <c r="D4" s="250"/>
      <c r="E4" s="251"/>
      <c r="F4" s="231"/>
      <c r="G4" s="230"/>
      <c r="H4" s="2" t="s">
        <v>5</v>
      </c>
      <c r="I4" s="252"/>
      <c r="J4" s="253"/>
      <c r="K4" s="254"/>
    </row>
    <row r="5" spans="1:11" ht="15" thickBot="1" x14ac:dyDescent="0.4">
      <c r="A5" s="240" t="s">
        <v>153</v>
      </c>
      <c r="B5" s="188" t="s">
        <v>148</v>
      </c>
      <c r="C5" s="186"/>
      <c r="D5" s="187"/>
      <c r="E5" s="185"/>
      <c r="F5" s="231"/>
      <c r="G5" s="230"/>
      <c r="H5" s="2" t="s">
        <v>8</v>
      </c>
      <c r="I5" s="263"/>
      <c r="J5" s="264"/>
      <c r="K5" s="265"/>
    </row>
    <row r="6" spans="1:11" ht="15" thickBot="1" x14ac:dyDescent="0.4">
      <c r="A6" s="241"/>
      <c r="B6" s="189" t="s">
        <v>149</v>
      </c>
      <c r="C6" s="211"/>
      <c r="D6" s="212"/>
      <c r="E6" s="213"/>
      <c r="F6" s="231"/>
      <c r="G6" s="230"/>
      <c r="H6" s="3" t="s">
        <v>9</v>
      </c>
      <c r="I6" s="259"/>
      <c r="J6" s="260"/>
      <c r="K6" s="261"/>
    </row>
    <row r="7" spans="1:11" ht="15" thickBot="1" x14ac:dyDescent="0.4">
      <c r="A7" s="241"/>
      <c r="B7" s="189" t="s">
        <v>152</v>
      </c>
      <c r="C7" s="211"/>
      <c r="D7" s="212"/>
      <c r="E7" s="213"/>
      <c r="F7" s="232"/>
      <c r="G7" s="233"/>
      <c r="H7" s="1" t="s">
        <v>10</v>
      </c>
      <c r="I7" s="262"/>
      <c r="J7" s="260"/>
      <c r="K7" s="261"/>
    </row>
    <row r="8" spans="1:11" ht="15" thickBot="1" x14ac:dyDescent="0.4">
      <c r="A8" s="241"/>
      <c r="B8" s="189" t="s">
        <v>150</v>
      </c>
      <c r="C8" s="211"/>
      <c r="D8" s="212"/>
      <c r="E8" s="213"/>
      <c r="F8" s="234" t="s">
        <v>11</v>
      </c>
      <c r="G8" s="235"/>
      <c r="H8" s="4" t="s">
        <v>2</v>
      </c>
      <c r="I8" s="202"/>
      <c r="J8" s="202"/>
      <c r="K8" s="203"/>
    </row>
    <row r="9" spans="1:11" ht="15" thickBot="1" x14ac:dyDescent="0.4">
      <c r="A9" s="241"/>
      <c r="B9" s="189" t="s">
        <v>151</v>
      </c>
      <c r="C9" s="211"/>
      <c r="D9" s="212"/>
      <c r="E9" s="213"/>
      <c r="F9" s="236"/>
      <c r="G9" s="237"/>
      <c r="H9" s="4" t="s">
        <v>3</v>
      </c>
      <c r="I9" s="209"/>
      <c r="J9" s="209"/>
      <c r="K9" s="210"/>
    </row>
    <row r="10" spans="1:11" ht="15" thickBot="1" x14ac:dyDescent="0.4">
      <c r="A10" s="241"/>
      <c r="B10" s="189" t="s">
        <v>135</v>
      </c>
      <c r="C10" s="211"/>
      <c r="D10" s="212"/>
      <c r="E10" s="213"/>
      <c r="F10" s="238"/>
      <c r="G10" s="239"/>
      <c r="H10" s="4" t="s">
        <v>5</v>
      </c>
      <c r="I10" s="209"/>
      <c r="J10" s="209"/>
      <c r="K10" s="210"/>
    </row>
    <row r="11" spans="1:11" ht="15" thickBot="1" x14ac:dyDescent="0.4">
      <c r="A11" s="241"/>
      <c r="B11" s="189" t="s">
        <v>146</v>
      </c>
      <c r="C11" s="211"/>
      <c r="D11" s="212"/>
      <c r="E11" s="213"/>
      <c r="F11" s="234" t="s">
        <v>12</v>
      </c>
      <c r="G11" s="234"/>
      <c r="H11" s="4" t="s">
        <v>2</v>
      </c>
      <c r="I11" s="209"/>
      <c r="J11" s="209"/>
      <c r="K11" s="210"/>
    </row>
    <row r="12" spans="1:11" ht="15" thickBot="1" x14ac:dyDescent="0.4">
      <c r="A12" s="242"/>
      <c r="B12" s="189" t="s">
        <v>147</v>
      </c>
      <c r="C12" s="266"/>
      <c r="D12" s="267"/>
      <c r="E12" s="268"/>
      <c r="F12" s="236"/>
      <c r="G12" s="236"/>
      <c r="H12" s="126" t="s">
        <v>3</v>
      </c>
      <c r="I12" s="209"/>
      <c r="J12" s="209"/>
      <c r="K12" s="210"/>
    </row>
    <row r="13" spans="1:11" ht="15" thickBot="1" x14ac:dyDescent="0.4">
      <c r="A13" s="132" t="s">
        <v>13</v>
      </c>
      <c r="B13" s="249"/>
      <c r="C13" s="250"/>
      <c r="D13" s="250"/>
      <c r="E13" s="251"/>
      <c r="F13" s="238"/>
      <c r="G13" s="238"/>
      <c r="H13" s="126" t="s">
        <v>5</v>
      </c>
      <c r="I13" s="209"/>
      <c r="J13" s="209"/>
      <c r="K13" s="210"/>
    </row>
    <row r="14" spans="1:11" ht="16" thickBot="1" x14ac:dyDescent="0.4">
      <c r="A14" s="255" t="s">
        <v>14</v>
      </c>
      <c r="B14" s="256"/>
      <c r="C14" s="256"/>
      <c r="D14" s="256"/>
      <c r="E14" s="256"/>
      <c r="F14" s="257"/>
      <c r="G14" s="257"/>
      <c r="H14" s="257"/>
      <c r="I14" s="257"/>
      <c r="J14" s="257"/>
      <c r="K14" s="258"/>
    </row>
    <row r="15" spans="1:11" ht="16" thickBot="1" x14ac:dyDescent="0.4">
      <c r="A15" s="7" t="s">
        <v>15</v>
      </c>
      <c r="B15" s="206" t="s">
        <v>157</v>
      </c>
      <c r="C15" s="207"/>
      <c r="D15" s="207"/>
      <c r="E15" s="207"/>
      <c r="F15" s="207"/>
      <c r="G15" s="207"/>
      <c r="H15" s="207"/>
      <c r="I15" s="207"/>
      <c r="J15" s="207"/>
      <c r="K15" s="208"/>
    </row>
    <row r="16" spans="1:11" ht="16" thickBot="1" x14ac:dyDescent="0.4">
      <c r="A16" s="7" t="s">
        <v>16</v>
      </c>
      <c r="B16" s="220" t="s">
        <v>158</v>
      </c>
      <c r="C16" s="221"/>
      <c r="D16" s="221"/>
      <c r="E16" s="221"/>
      <c r="F16" s="221"/>
      <c r="G16" s="221"/>
      <c r="H16" s="221"/>
      <c r="I16" s="221"/>
      <c r="J16" s="221"/>
      <c r="K16" s="222"/>
    </row>
    <row r="17" spans="1:11" ht="58.5" customHeight="1" thickBot="1" x14ac:dyDescent="0.4">
      <c r="A17" s="173" t="s">
        <v>17</v>
      </c>
      <c r="B17" s="191" t="s">
        <v>160</v>
      </c>
      <c r="C17" s="192"/>
      <c r="D17" s="192"/>
      <c r="E17" s="192"/>
      <c r="F17" s="192"/>
      <c r="G17" s="192"/>
      <c r="H17" s="192"/>
      <c r="I17" s="192"/>
      <c r="J17" s="192"/>
      <c r="K17" s="193"/>
    </row>
    <row r="18" spans="1:11" ht="16" thickBot="1" x14ac:dyDescent="0.4">
      <c r="A18" s="175" t="s">
        <v>18</v>
      </c>
      <c r="B18" s="204"/>
      <c r="C18" s="204"/>
      <c r="D18" s="204"/>
      <c r="E18" s="204"/>
      <c r="F18" s="204"/>
      <c r="G18" s="204"/>
      <c r="H18" s="204"/>
      <c r="I18" s="204"/>
      <c r="J18" s="204"/>
      <c r="K18" s="205"/>
    </row>
    <row r="19" spans="1:11" ht="16" thickBot="1" x14ac:dyDescent="0.4">
      <c r="A19" s="174" t="s">
        <v>19</v>
      </c>
      <c r="B19" s="194">
        <v>7972199199</v>
      </c>
      <c r="C19" s="195"/>
      <c r="D19" s="196" t="s">
        <v>20</v>
      </c>
      <c r="E19" s="197"/>
      <c r="F19" s="198"/>
      <c r="G19" s="199" t="s">
        <v>159</v>
      </c>
      <c r="H19" s="200"/>
      <c r="I19" s="200"/>
      <c r="J19" s="200"/>
      <c r="K19" s="201"/>
    </row>
    <row r="20" spans="1:11" ht="16" thickBot="1" x14ac:dyDescent="0.4">
      <c r="A20" s="8"/>
      <c r="B20" s="9"/>
      <c r="C20" s="9"/>
      <c r="D20" s="9"/>
      <c r="E20" s="9"/>
      <c r="F20" s="9"/>
      <c r="G20" s="9"/>
      <c r="H20" s="10"/>
      <c r="I20" s="9"/>
      <c r="J20" s="9"/>
      <c r="K20" s="9"/>
    </row>
    <row r="21" spans="1:11" ht="16" thickBot="1" x14ac:dyDescent="0.4">
      <c r="A21" s="217" t="s">
        <v>21</v>
      </c>
      <c r="B21" s="218"/>
      <c r="C21" s="218"/>
      <c r="D21" s="218"/>
      <c r="E21" s="218"/>
      <c r="F21" s="218"/>
      <c r="G21" s="218"/>
      <c r="H21" s="218"/>
      <c r="I21" s="218"/>
      <c r="J21" s="218"/>
      <c r="K21" s="219"/>
    </row>
    <row r="22" spans="1:11" ht="16" thickBot="1" x14ac:dyDescent="0.4">
      <c r="A22" s="7" t="s">
        <v>22</v>
      </c>
      <c r="B22" s="206"/>
      <c r="C22" s="207"/>
      <c r="D22" s="207"/>
      <c r="E22" s="207"/>
      <c r="F22" s="207"/>
      <c r="G22" s="207"/>
      <c r="H22" s="207"/>
      <c r="I22" s="207"/>
      <c r="J22" s="207"/>
      <c r="K22" s="208"/>
    </row>
    <row r="23" spans="1:11" ht="16" thickBot="1" x14ac:dyDescent="0.4">
      <c r="A23" s="7" t="s">
        <v>23</v>
      </c>
      <c r="B23" s="220"/>
      <c r="C23" s="221"/>
      <c r="D23" s="221"/>
      <c r="E23" s="221"/>
      <c r="F23" s="221"/>
      <c r="G23" s="221"/>
      <c r="H23" s="221"/>
      <c r="I23" s="221"/>
      <c r="J23" s="221"/>
      <c r="K23" s="222"/>
    </row>
    <row r="24" spans="1:11" ht="41.15" customHeight="1" thickBot="1" x14ac:dyDescent="0.4">
      <c r="A24" s="173" t="s">
        <v>24</v>
      </c>
      <c r="B24" s="191"/>
      <c r="C24" s="192"/>
      <c r="D24" s="192"/>
      <c r="E24" s="192"/>
      <c r="F24" s="192"/>
      <c r="G24" s="192"/>
      <c r="H24" s="192"/>
      <c r="I24" s="192"/>
      <c r="J24" s="192"/>
      <c r="K24" s="193"/>
    </row>
    <row r="25" spans="1:11" ht="16" thickBot="1" x14ac:dyDescent="0.4">
      <c r="A25" s="7" t="s">
        <v>19</v>
      </c>
      <c r="B25" s="214"/>
      <c r="C25" s="215"/>
      <c r="D25" s="196" t="s">
        <v>20</v>
      </c>
      <c r="E25" s="197"/>
      <c r="F25" s="198"/>
      <c r="G25" s="216"/>
      <c r="H25" s="200"/>
      <c r="I25" s="200"/>
      <c r="J25" s="200"/>
      <c r="K25" s="201"/>
    </row>
    <row r="27" spans="1:11" ht="15" customHeight="1" x14ac:dyDescent="0.35"/>
    <row r="28" spans="1:11" ht="14.5" customHeight="1" x14ac:dyDescent="0.35"/>
    <row r="29" spans="1:11" ht="14.5" customHeight="1" x14ac:dyDescent="0.35"/>
    <row r="30" spans="1:11" ht="14.5" customHeight="1" x14ac:dyDescent="0.35"/>
    <row r="31" spans="1:11" ht="15" customHeight="1" x14ac:dyDescent="0.35"/>
    <row r="33" ht="61" customHeight="1" x14ac:dyDescent="0.35"/>
    <row r="35" ht="15" customHeight="1" x14ac:dyDescent="0.35"/>
    <row r="38" ht="15" customHeight="1" x14ac:dyDescent="0.35"/>
  </sheetData>
  <mergeCells count="43">
    <mergeCell ref="I2:K2"/>
    <mergeCell ref="I3:K3"/>
    <mergeCell ref="B16:K16"/>
    <mergeCell ref="I4:K4"/>
    <mergeCell ref="A14:K14"/>
    <mergeCell ref="I6:K6"/>
    <mergeCell ref="I7:K7"/>
    <mergeCell ref="F11:G13"/>
    <mergeCell ref="B13:E13"/>
    <mergeCell ref="I13:K13"/>
    <mergeCell ref="I12:K12"/>
    <mergeCell ref="I5:K5"/>
    <mergeCell ref="C12:E12"/>
    <mergeCell ref="C6:E6"/>
    <mergeCell ref="C7:E7"/>
    <mergeCell ref="C9:E9"/>
    <mergeCell ref="A1:F1"/>
    <mergeCell ref="A2:A3"/>
    <mergeCell ref="F2:G7"/>
    <mergeCell ref="F8:G10"/>
    <mergeCell ref="A5:A12"/>
    <mergeCell ref="B2:E3"/>
    <mergeCell ref="B4:E4"/>
    <mergeCell ref="C8:E8"/>
    <mergeCell ref="B25:C25"/>
    <mergeCell ref="D25:F25"/>
    <mergeCell ref="G25:K25"/>
    <mergeCell ref="B24:K24"/>
    <mergeCell ref="A21:K21"/>
    <mergeCell ref="B22:K22"/>
    <mergeCell ref="B23:K23"/>
    <mergeCell ref="B17:K17"/>
    <mergeCell ref="B19:C19"/>
    <mergeCell ref="D19:F19"/>
    <mergeCell ref="G19:K19"/>
    <mergeCell ref="I8:K8"/>
    <mergeCell ref="B18:K18"/>
    <mergeCell ref="B15:K15"/>
    <mergeCell ref="I9:K9"/>
    <mergeCell ref="I10:K10"/>
    <mergeCell ref="I11:K11"/>
    <mergeCell ref="C10:E10"/>
    <mergeCell ref="C11:E11"/>
  </mergeCells>
  <hyperlinks>
    <hyperlink ref="G19" r:id="rId1" xr:uid="{7832C4B0-95C4-4383-916E-F2E01EA92D36}"/>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BA71A-1099-4409-8837-4DEB38C5A501}">
  <sheetPr codeName="Sheet2"/>
  <dimension ref="A1:O45"/>
  <sheetViews>
    <sheetView topLeftCell="A10" zoomScale="80" zoomScaleNormal="80" workbookViewId="0">
      <selection activeCell="B30" sqref="B30"/>
    </sheetView>
  </sheetViews>
  <sheetFormatPr defaultRowHeight="14.5" x14ac:dyDescent="0.35"/>
  <cols>
    <col min="1" max="1" width="30.453125" bestFit="1" customWidth="1"/>
    <col min="2" max="2" width="19.7265625" customWidth="1"/>
    <col min="3" max="3" width="25.54296875" customWidth="1"/>
    <col min="4" max="4" width="16.7265625" customWidth="1"/>
    <col min="5" max="5" width="17.1796875" bestFit="1" customWidth="1"/>
    <col min="6" max="6" width="20.453125" customWidth="1"/>
    <col min="7" max="7" width="8.1796875" hidden="1" customWidth="1"/>
    <col min="8" max="8" width="6.54296875" style="133" hidden="1" customWidth="1"/>
    <col min="9" max="9" width="8.7265625" hidden="1" customWidth="1"/>
    <col min="10" max="10" width="8.7265625" customWidth="1"/>
    <col min="11" max="11" width="8.81640625" customWidth="1"/>
    <col min="12" max="14" width="8.7265625" customWidth="1"/>
    <col min="15" max="15" width="9" customWidth="1"/>
  </cols>
  <sheetData>
    <row r="1" spans="1:5" ht="21.5" thickBot="1" x14ac:dyDescent="0.4">
      <c r="A1" s="291" t="str">
        <f>'Project Details'!A1:F1</f>
        <v>DML2352</v>
      </c>
      <c r="B1" s="291"/>
      <c r="C1" s="291"/>
      <c r="D1" s="292"/>
      <c r="E1" s="292"/>
    </row>
    <row r="2" spans="1:5" ht="21.5" thickBot="1" x14ac:dyDescent="0.4">
      <c r="A2" s="95" t="s">
        <v>25</v>
      </c>
      <c r="B2" s="301">
        <v>45174</v>
      </c>
      <c r="C2" s="302"/>
      <c r="D2" s="306" t="s">
        <v>26</v>
      </c>
      <c r="E2" s="308" t="s">
        <v>140</v>
      </c>
    </row>
    <row r="3" spans="1:5" ht="15" customHeight="1" thickBot="1" x14ac:dyDescent="0.4">
      <c r="A3" s="299" t="s">
        <v>28</v>
      </c>
      <c r="B3" s="295" t="str">
        <f>IF(E2="Band 1","6 Weeks",IF(E2="Band 2 Dredge","4 Months",IF(E2="Band 2 Non Dredge","4 Months",IF(E2="Band 3 EIA","N/A",IF(E2="Band 3 Dredge","N/A",IF(E2="Band 3 Non Dredge","N/A",IF(E2="Screening/Scoping","90 Days")))))))</f>
        <v>N/A</v>
      </c>
      <c r="C3" s="296"/>
      <c r="D3" s="307"/>
      <c r="E3" s="309"/>
    </row>
    <row r="4" spans="1:5" ht="15" customHeight="1" thickBot="1" x14ac:dyDescent="0.4">
      <c r="A4" s="300"/>
      <c r="B4" s="297"/>
      <c r="C4" s="298"/>
      <c r="D4" s="94" t="s">
        <v>29</v>
      </c>
      <c r="E4" s="96">
        <f ca="1">TODAY()</f>
        <v>46177</v>
      </c>
    </row>
    <row r="5" spans="1:5" ht="31.5" thickBot="1" x14ac:dyDescent="0.4">
      <c r="A5" s="100" t="s">
        <v>30</v>
      </c>
      <c r="B5" s="101" t="s">
        <v>31</v>
      </c>
      <c r="C5" s="102" t="s">
        <v>32</v>
      </c>
      <c r="D5" s="293" t="s">
        <v>33</v>
      </c>
      <c r="E5" s="294"/>
    </row>
    <row r="6" spans="1:5" ht="15.5" x14ac:dyDescent="0.35">
      <c r="A6" s="146" t="s">
        <v>34</v>
      </c>
      <c r="B6" s="147">
        <v>45181</v>
      </c>
      <c r="C6" s="148">
        <f>B2+21</f>
        <v>45195</v>
      </c>
      <c r="D6" s="303"/>
      <c r="E6" s="303"/>
    </row>
    <row r="7" spans="1:5" x14ac:dyDescent="0.35">
      <c r="A7" s="149" t="s">
        <v>35</v>
      </c>
      <c r="B7" s="147">
        <v>45184</v>
      </c>
      <c r="C7" s="150"/>
      <c r="D7" s="310"/>
      <c r="E7" s="310"/>
    </row>
    <row r="8" spans="1:5" ht="26" hidden="1" x14ac:dyDescent="0.35">
      <c r="A8" s="149" t="s">
        <v>36</v>
      </c>
      <c r="B8" s="147"/>
      <c r="C8" s="150"/>
      <c r="D8" s="304"/>
      <c r="E8" s="305"/>
    </row>
    <row r="9" spans="1:5" hidden="1" x14ac:dyDescent="0.35">
      <c r="A9" s="149" t="s">
        <v>37</v>
      </c>
      <c r="B9" s="147"/>
      <c r="C9" s="150"/>
      <c r="D9" s="304"/>
      <c r="E9" s="305"/>
    </row>
    <row r="10" spans="1:5" ht="14.5" customHeight="1" x14ac:dyDescent="0.35">
      <c r="A10" s="149" t="s">
        <v>38</v>
      </c>
      <c r="B10" s="147">
        <v>45184</v>
      </c>
      <c r="C10" s="150"/>
      <c r="D10" s="273"/>
      <c r="E10" s="273"/>
    </row>
    <row r="11" spans="1:5" ht="14.5" customHeight="1" x14ac:dyDescent="0.35">
      <c r="A11" s="151" t="s">
        <v>39</v>
      </c>
      <c r="B11" s="147">
        <v>45188</v>
      </c>
      <c r="C11" s="150"/>
      <c r="D11" s="273"/>
      <c r="E11" s="273"/>
    </row>
    <row r="12" spans="1:5" ht="14.5" customHeight="1" x14ac:dyDescent="0.35">
      <c r="A12" s="151" t="s">
        <v>40</v>
      </c>
      <c r="B12" s="147">
        <v>45188</v>
      </c>
      <c r="C12" s="150"/>
      <c r="D12" s="273"/>
      <c r="E12" s="273"/>
    </row>
    <row r="13" spans="1:5" x14ac:dyDescent="0.35">
      <c r="A13" s="151" t="s">
        <v>41</v>
      </c>
      <c r="B13" s="147">
        <v>45188</v>
      </c>
      <c r="C13" s="150"/>
      <c r="D13" s="273"/>
      <c r="E13" s="273"/>
    </row>
    <row r="14" spans="1:5" x14ac:dyDescent="0.35">
      <c r="A14" s="151" t="s">
        <v>42</v>
      </c>
      <c r="B14" s="147">
        <v>45197</v>
      </c>
      <c r="C14" s="152">
        <f>B14+Lists!A9</f>
        <v>45225</v>
      </c>
      <c r="D14" s="273" t="s">
        <v>179</v>
      </c>
      <c r="E14" s="273"/>
    </row>
    <row r="15" spans="1:5" ht="14.5" customHeight="1" x14ac:dyDescent="0.35">
      <c r="A15" s="151" t="s">
        <v>43</v>
      </c>
      <c r="B15" s="147">
        <v>45188</v>
      </c>
      <c r="C15" s="150"/>
      <c r="D15" s="273"/>
      <c r="E15" s="273"/>
    </row>
    <row r="16" spans="1:5" ht="14.5" customHeight="1" x14ac:dyDescent="0.35">
      <c r="A16" s="151" t="s">
        <v>44</v>
      </c>
      <c r="B16" s="147">
        <v>45188</v>
      </c>
      <c r="C16" s="150"/>
      <c r="D16" s="273"/>
      <c r="E16" s="273"/>
    </row>
    <row r="17" spans="1:7" ht="14.5" customHeight="1" x14ac:dyDescent="0.35">
      <c r="A17" s="151" t="s">
        <v>45</v>
      </c>
      <c r="B17" s="147">
        <v>45188</v>
      </c>
      <c r="C17" s="152">
        <f>B17+Lists!A9</f>
        <v>45216</v>
      </c>
      <c r="D17" s="273"/>
      <c r="E17" s="273"/>
    </row>
    <row r="18" spans="1:7" ht="14.5" customHeight="1" x14ac:dyDescent="0.35">
      <c r="A18" s="151" t="s">
        <v>46</v>
      </c>
      <c r="B18" s="147">
        <v>45188</v>
      </c>
      <c r="C18" s="152">
        <f>B18+Lists!A9</f>
        <v>45216</v>
      </c>
      <c r="D18" s="282"/>
      <c r="E18" s="283"/>
    </row>
    <row r="19" spans="1:7" ht="14.5" hidden="1" customHeight="1" x14ac:dyDescent="0.35">
      <c r="A19" s="151" t="s">
        <v>47</v>
      </c>
      <c r="B19" s="147"/>
      <c r="C19" s="150"/>
      <c r="D19" s="282"/>
      <c r="E19" s="283"/>
      <c r="G19" s="133" t="b">
        <f>IF('Deadlines and Steps Taken'!K11="Band 1",28,IF('Deadlines and Steps Taken'!K11="Band 2",28,IF('Deadlines and Steps Taken'!K11="Band 3",42,IF('Deadlines and Steps Taken'!K11="Band 3 Non EIA",28))))</f>
        <v>0</v>
      </c>
    </row>
    <row r="20" spans="1:7" x14ac:dyDescent="0.35">
      <c r="A20" s="149" t="s">
        <v>48</v>
      </c>
      <c r="B20" s="147">
        <v>45188</v>
      </c>
      <c r="C20" s="153">
        <f>IF(E2="Band 1",B20+Lists!A10, B20+Lists!A9)</f>
        <v>45216</v>
      </c>
      <c r="D20" s="273" t="s">
        <v>169</v>
      </c>
      <c r="E20" s="273"/>
      <c r="G20" s="133" t="b">
        <f>IF('Deadlines and Steps Taken'!K11="Band 1",14)</f>
        <v>0</v>
      </c>
    </row>
    <row r="21" spans="1:7" x14ac:dyDescent="0.35">
      <c r="A21" s="149" t="s">
        <v>49</v>
      </c>
      <c r="B21" s="147">
        <v>45188</v>
      </c>
      <c r="C21" s="153">
        <f>B21+Lists!A9</f>
        <v>45216</v>
      </c>
      <c r="D21" s="282"/>
      <c r="E21" s="283"/>
    </row>
    <row r="22" spans="1:7" ht="14.5" customHeight="1" x14ac:dyDescent="0.35">
      <c r="A22" s="151" t="s">
        <v>50</v>
      </c>
      <c r="B22" s="147">
        <v>45290</v>
      </c>
      <c r="C22" s="150"/>
      <c r="D22" s="273"/>
      <c r="E22" s="273"/>
    </row>
    <row r="23" spans="1:7" ht="14.5" customHeight="1" x14ac:dyDescent="0.35">
      <c r="A23" s="136" t="s">
        <v>51</v>
      </c>
      <c r="B23" s="147">
        <v>45273</v>
      </c>
      <c r="C23" s="150"/>
      <c r="D23" s="273" t="s">
        <v>195</v>
      </c>
      <c r="E23" s="273"/>
    </row>
    <row r="24" spans="1:7" ht="14.5" customHeight="1" x14ac:dyDescent="0.35">
      <c r="A24" s="136" t="s">
        <v>52</v>
      </c>
      <c r="B24" s="147">
        <v>45275</v>
      </c>
      <c r="C24" s="150"/>
      <c r="D24" s="273"/>
      <c r="E24" s="273"/>
    </row>
    <row r="25" spans="1:7" ht="14.5" customHeight="1" x14ac:dyDescent="0.35">
      <c r="A25" s="136" t="s">
        <v>53</v>
      </c>
      <c r="B25" s="147">
        <v>45275</v>
      </c>
      <c r="C25" s="150"/>
      <c r="D25" s="273" t="s">
        <v>54</v>
      </c>
      <c r="E25" s="273"/>
    </row>
    <row r="26" spans="1:7" ht="14.5" customHeight="1" x14ac:dyDescent="0.35">
      <c r="A26" s="136" t="s">
        <v>55</v>
      </c>
      <c r="B26" s="147">
        <v>45280</v>
      </c>
      <c r="C26" s="150"/>
      <c r="D26" s="282"/>
      <c r="E26" s="283"/>
    </row>
    <row r="27" spans="1:7" ht="14.5" customHeight="1" x14ac:dyDescent="0.35">
      <c r="A27" s="154" t="s">
        <v>56</v>
      </c>
      <c r="B27" s="155">
        <f>SUM('On Hold Details'!D3:D16)</f>
        <v>0</v>
      </c>
      <c r="C27" s="156"/>
      <c r="D27" s="157"/>
      <c r="E27" s="158"/>
    </row>
    <row r="28" spans="1:7" ht="42" customHeight="1" x14ac:dyDescent="0.35">
      <c r="A28" s="161" t="s">
        <v>57</v>
      </c>
      <c r="B28" s="99">
        <v>45280</v>
      </c>
      <c r="C28" s="162" t="str">
        <f>IFERROR(IF(B3="N/A","N/A",IF(E2="Band 2 Dredge",EDATE(B7,4),IF(E2="Band 2 Non Dredge",EDATE(B7,4),IF(E2="Band 1",B7+42,IF(E2="Screening/Scoping",B7+90)))))+B27,"N/A")</f>
        <v>N/A</v>
      </c>
      <c r="D28" s="273" t="s">
        <v>58</v>
      </c>
      <c r="E28" s="273"/>
      <c r="F28" s="269"/>
      <c r="G28" s="269"/>
    </row>
    <row r="29" spans="1:7" ht="42" customHeight="1" x14ac:dyDescent="0.35">
      <c r="A29" s="159" t="s">
        <v>59</v>
      </c>
      <c r="B29" s="99">
        <v>45280</v>
      </c>
      <c r="C29" s="150"/>
      <c r="D29" s="282" t="s">
        <v>60</v>
      </c>
      <c r="E29" s="290"/>
      <c r="F29" s="130"/>
      <c r="G29" s="130"/>
    </row>
    <row r="30" spans="1:7" ht="39" customHeight="1" x14ac:dyDescent="0.35">
      <c r="A30" s="160" t="s">
        <v>61</v>
      </c>
      <c r="B30" s="99">
        <v>45280</v>
      </c>
      <c r="C30" s="150"/>
      <c r="D30" s="273" t="s">
        <v>62</v>
      </c>
      <c r="E30" s="273"/>
      <c r="F30" s="130"/>
      <c r="G30" s="130"/>
    </row>
    <row r="31" spans="1:7" ht="19.5" customHeight="1" thickBot="1" x14ac:dyDescent="0.4">
      <c r="A31" s="279" t="s">
        <v>145</v>
      </c>
      <c r="B31" s="280"/>
      <c r="C31" s="280"/>
      <c r="D31" s="280"/>
      <c r="E31" s="281"/>
      <c r="F31" s="130"/>
      <c r="G31" s="130"/>
    </row>
    <row r="32" spans="1:7" ht="39" customHeight="1" x14ac:dyDescent="0.35">
      <c r="A32" s="184" t="s">
        <v>144</v>
      </c>
      <c r="B32" s="182"/>
      <c r="C32" s="183"/>
      <c r="D32" s="277"/>
      <c r="E32" s="278"/>
      <c r="F32" s="130"/>
      <c r="G32" s="130"/>
    </row>
    <row r="33" spans="1:15" ht="16" thickBot="1" x14ac:dyDescent="0.4">
      <c r="A33" s="279" t="s">
        <v>63</v>
      </c>
      <c r="B33" s="280"/>
      <c r="C33" s="280"/>
      <c r="D33" s="280"/>
      <c r="E33" s="281"/>
    </row>
    <row r="34" spans="1:15" ht="16" thickBot="1" x14ac:dyDescent="0.4">
      <c r="A34" s="129" t="s">
        <v>64</v>
      </c>
      <c r="B34" s="129" t="s">
        <v>65</v>
      </c>
      <c r="C34" s="270" t="s">
        <v>33</v>
      </c>
      <c r="D34" s="271"/>
      <c r="E34" s="272"/>
    </row>
    <row r="35" spans="1:15" ht="15" customHeight="1" x14ac:dyDescent="0.35">
      <c r="A35" s="128"/>
      <c r="B35" s="128"/>
      <c r="C35" s="287"/>
      <c r="D35" s="288"/>
      <c r="E35" s="289"/>
      <c r="I35" t="s">
        <v>66</v>
      </c>
    </row>
    <row r="36" spans="1:15" ht="15" customHeight="1" x14ac:dyDescent="0.35">
      <c r="A36" s="127"/>
      <c r="B36" s="127"/>
      <c r="C36" s="274"/>
      <c r="D36" s="275"/>
      <c r="E36" s="276"/>
      <c r="I36" t="s">
        <v>27</v>
      </c>
    </row>
    <row r="37" spans="1:15" ht="19" customHeight="1" x14ac:dyDescent="0.35">
      <c r="A37" s="127"/>
      <c r="B37" s="127"/>
      <c r="C37" s="274"/>
      <c r="D37" s="275"/>
      <c r="E37" s="276"/>
      <c r="I37" t="s">
        <v>67</v>
      </c>
    </row>
    <row r="38" spans="1:15" ht="14.5" customHeight="1" x14ac:dyDescent="0.35">
      <c r="A38" s="127"/>
      <c r="B38" s="127"/>
      <c r="C38" s="274"/>
      <c r="D38" s="275"/>
      <c r="E38" s="276"/>
      <c r="I38" t="s">
        <v>68</v>
      </c>
    </row>
    <row r="39" spans="1:15" x14ac:dyDescent="0.35">
      <c r="A39" s="127"/>
      <c r="B39" s="127"/>
      <c r="C39" s="274"/>
      <c r="D39" s="275"/>
      <c r="E39" s="276"/>
      <c r="I39" t="s">
        <v>69</v>
      </c>
    </row>
    <row r="40" spans="1:15" ht="14.5" customHeight="1" x14ac:dyDescent="0.35">
      <c r="A40" s="127"/>
      <c r="B40" s="127"/>
      <c r="C40" s="274"/>
      <c r="D40" s="275"/>
      <c r="E40" s="276"/>
    </row>
    <row r="41" spans="1:15" ht="14.5" customHeight="1" x14ac:dyDescent="0.35">
      <c r="A41" s="110"/>
      <c r="B41" s="110"/>
      <c r="C41" s="274"/>
      <c r="D41" s="275"/>
      <c r="E41" s="276"/>
      <c r="F41" s="5"/>
      <c r="G41" s="5"/>
      <c r="I41" s="5"/>
      <c r="J41" s="5"/>
      <c r="K41" s="5"/>
      <c r="L41" s="5"/>
      <c r="M41" s="5"/>
      <c r="N41" s="5"/>
      <c r="O41" s="5"/>
    </row>
    <row r="42" spans="1:15" ht="14.5" customHeight="1" x14ac:dyDescent="0.35">
      <c r="A42" s="110"/>
      <c r="B42" s="110"/>
      <c r="C42" s="274"/>
      <c r="D42" s="275"/>
      <c r="E42" s="276"/>
      <c r="H42" s="134"/>
    </row>
    <row r="43" spans="1:15" ht="15" customHeight="1" thickBot="1" x14ac:dyDescent="0.4">
      <c r="A43" s="121"/>
      <c r="B43" s="121"/>
      <c r="C43" s="284"/>
      <c r="D43" s="285"/>
      <c r="E43" s="286"/>
    </row>
    <row r="44" spans="1:15" x14ac:dyDescent="0.35">
      <c r="A44" s="6"/>
    </row>
    <row r="45" spans="1:15" x14ac:dyDescent="0.35">
      <c r="A45" s="6"/>
    </row>
  </sheetData>
  <mergeCells count="45">
    <mergeCell ref="D14:E14"/>
    <mergeCell ref="D20:E20"/>
    <mergeCell ref="D22:E22"/>
    <mergeCell ref="D10:E10"/>
    <mergeCell ref="D11:E11"/>
    <mergeCell ref="D13:E13"/>
    <mergeCell ref="D16:E16"/>
    <mergeCell ref="D15:E15"/>
    <mergeCell ref="D19:E19"/>
    <mergeCell ref="D17:E17"/>
    <mergeCell ref="D18:E18"/>
    <mergeCell ref="A1:E1"/>
    <mergeCell ref="D5:E5"/>
    <mergeCell ref="D12:E12"/>
    <mergeCell ref="B3:C4"/>
    <mergeCell ref="A3:A4"/>
    <mergeCell ref="B2:C2"/>
    <mergeCell ref="D6:E6"/>
    <mergeCell ref="D8:E8"/>
    <mergeCell ref="D9:E9"/>
    <mergeCell ref="D2:D3"/>
    <mergeCell ref="E2:E3"/>
    <mergeCell ref="D7:E7"/>
    <mergeCell ref="D26:E26"/>
    <mergeCell ref="D21:E21"/>
    <mergeCell ref="D28:E28"/>
    <mergeCell ref="C43:E43"/>
    <mergeCell ref="A33:E33"/>
    <mergeCell ref="C37:E37"/>
    <mergeCell ref="C38:E38"/>
    <mergeCell ref="C39:E39"/>
    <mergeCell ref="C40:E40"/>
    <mergeCell ref="C35:E35"/>
    <mergeCell ref="C36:E36"/>
    <mergeCell ref="D23:E23"/>
    <mergeCell ref="D24:E24"/>
    <mergeCell ref="D25:E25"/>
    <mergeCell ref="D29:E29"/>
    <mergeCell ref="F28:G28"/>
    <mergeCell ref="C34:E34"/>
    <mergeCell ref="D30:E30"/>
    <mergeCell ref="C41:E41"/>
    <mergeCell ref="C42:E42"/>
    <mergeCell ref="D32:E32"/>
    <mergeCell ref="A31:E31"/>
  </mergeCells>
  <conditionalFormatting sqref="C6">
    <cfRule type="cellIs" dxfId="9" priority="10" operator="lessThan">
      <formula>$B$6</formula>
    </cfRule>
    <cfRule type="cellIs" dxfId="8" priority="17" operator="greaterThan">
      <formula>$B$6</formula>
    </cfRule>
  </conditionalFormatting>
  <conditionalFormatting sqref="C14">
    <cfRule type="cellIs" dxfId="7" priority="9" operator="lessThan">
      <formula>$B$14</formula>
    </cfRule>
    <cfRule type="cellIs" dxfId="6" priority="16" operator="greaterThan">
      <formula>$B$14</formula>
    </cfRule>
  </conditionalFormatting>
  <conditionalFormatting sqref="C17:C18">
    <cfRule type="cellIs" dxfId="5" priority="8" operator="lessThan">
      <formula>$B$17</formula>
    </cfRule>
    <cfRule type="cellIs" dxfId="4" priority="15" operator="greaterThan">
      <formula>$B$17</formula>
    </cfRule>
  </conditionalFormatting>
  <conditionalFormatting sqref="C28">
    <cfRule type="cellIs" dxfId="3" priority="3" operator="lessThan">
      <formula>$B$28</formula>
    </cfRule>
    <cfRule type="cellIs" dxfId="2" priority="11" operator="greaterThan">
      <formula>$B$28</formula>
    </cfRule>
  </conditionalFormatting>
  <conditionalFormatting sqref="C6">
    <cfRule type="expression" dxfId="1" priority="1" stopIfTrue="1">
      <formula>B1048569=""</formula>
    </cfRule>
  </conditionalFormatting>
  <conditionalFormatting sqref="C28">
    <cfRule type="expression" dxfId="0" priority="18" stopIfTrue="1">
      <formula>B6=""</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BB71FD69-E3C2-402C-A865-73BBFFCB6553}">
          <x14:formula1>
            <xm:f>Lists!$A$1:$A$8</xm:f>
          </x14:formula1>
          <xm:sqref>E2:E3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A7FB4-47C1-48FD-81B3-BDD8B6FA670D}">
  <dimension ref="A1:D24"/>
  <sheetViews>
    <sheetView workbookViewId="0">
      <selection activeCell="A11" sqref="A11"/>
    </sheetView>
  </sheetViews>
  <sheetFormatPr defaultRowHeight="14.5" x14ac:dyDescent="0.35"/>
  <cols>
    <col min="1" max="1" width="40.7265625" customWidth="1"/>
    <col min="2" max="3" width="14" style="144" customWidth="1"/>
    <col min="4" max="4" width="11.54296875" style="145" bestFit="1" customWidth="1"/>
  </cols>
  <sheetData>
    <row r="1" spans="1:4" ht="21" x14ac:dyDescent="0.35">
      <c r="A1" s="311" t="s">
        <v>70</v>
      </c>
      <c r="B1" s="312"/>
      <c r="C1" s="312"/>
      <c r="D1" s="313"/>
    </row>
    <row r="2" spans="1:4" ht="15" thickBot="1" x14ac:dyDescent="0.4">
      <c r="A2" s="169" t="s">
        <v>71</v>
      </c>
      <c r="B2" s="170" t="s">
        <v>72</v>
      </c>
      <c r="C2" s="171" t="s">
        <v>73</v>
      </c>
      <c r="D2" s="172" t="s">
        <v>56</v>
      </c>
    </row>
    <row r="3" spans="1:4" ht="15" thickTop="1" x14ac:dyDescent="0.35">
      <c r="A3" s="163"/>
      <c r="B3" s="164"/>
      <c r="C3" s="167"/>
      <c r="D3" s="165" t="str">
        <f>IF(COUNTBLANK(B3:C3)&gt;0, "", (C3-B3))</f>
        <v/>
      </c>
    </row>
    <row r="4" spans="1:4" x14ac:dyDescent="0.35">
      <c r="A4" s="140"/>
      <c r="B4" s="139"/>
      <c r="C4" s="168"/>
      <c r="D4" s="166" t="str">
        <f t="shared" ref="D4:D9" si="0">IF(COUNTBLANK(B4:C4)&gt;0, "", (C4-B4))</f>
        <v/>
      </c>
    </row>
    <row r="5" spans="1:4" x14ac:dyDescent="0.35">
      <c r="A5" s="140"/>
      <c r="B5" s="139"/>
      <c r="C5" s="168"/>
      <c r="D5" s="166" t="str">
        <f t="shared" si="0"/>
        <v/>
      </c>
    </row>
    <row r="6" spans="1:4" x14ac:dyDescent="0.35">
      <c r="A6" s="140"/>
      <c r="B6" s="139"/>
      <c r="C6" s="168"/>
      <c r="D6" s="166" t="str">
        <f t="shared" si="0"/>
        <v/>
      </c>
    </row>
    <row r="7" spans="1:4" x14ac:dyDescent="0.35">
      <c r="A7" s="140"/>
      <c r="B7" s="139"/>
      <c r="C7" s="168"/>
      <c r="D7" s="166" t="str">
        <f t="shared" si="0"/>
        <v/>
      </c>
    </row>
    <row r="8" spans="1:4" x14ac:dyDescent="0.35">
      <c r="A8" s="140"/>
      <c r="B8" s="139"/>
      <c r="C8" s="168"/>
      <c r="D8" s="166" t="str">
        <f t="shared" si="0"/>
        <v/>
      </c>
    </row>
    <row r="9" spans="1:4" x14ac:dyDescent="0.35">
      <c r="A9" s="140"/>
      <c r="B9" s="139"/>
      <c r="C9" s="168"/>
      <c r="D9" s="166" t="str">
        <f t="shared" si="0"/>
        <v/>
      </c>
    </row>
    <row r="10" spans="1:4" x14ac:dyDescent="0.35">
      <c r="A10" s="140"/>
      <c r="B10" s="139"/>
      <c r="C10" s="168"/>
      <c r="D10" s="166"/>
    </row>
    <row r="11" spans="1:4" x14ac:dyDescent="0.35">
      <c r="A11" s="140"/>
      <c r="B11" s="139"/>
      <c r="C11" s="168"/>
      <c r="D11" s="166"/>
    </row>
    <row r="12" spans="1:4" x14ac:dyDescent="0.35">
      <c r="A12" s="140"/>
      <c r="B12" s="139"/>
      <c r="C12" s="168"/>
      <c r="D12" s="166"/>
    </row>
    <row r="13" spans="1:4" x14ac:dyDescent="0.35">
      <c r="A13" s="140"/>
      <c r="B13" s="139"/>
      <c r="C13" s="168"/>
      <c r="D13" s="166"/>
    </row>
    <row r="14" spans="1:4" x14ac:dyDescent="0.35">
      <c r="A14" s="140"/>
      <c r="B14" s="139"/>
      <c r="C14" s="168"/>
      <c r="D14" s="166"/>
    </row>
    <row r="15" spans="1:4" x14ac:dyDescent="0.35">
      <c r="A15" s="140"/>
      <c r="B15" s="139"/>
      <c r="C15" s="168"/>
      <c r="D15" s="166"/>
    </row>
    <row r="16" spans="1:4" x14ac:dyDescent="0.35">
      <c r="A16" s="140"/>
      <c r="B16" s="139"/>
      <c r="C16" s="168"/>
      <c r="D16" s="166"/>
    </row>
    <row r="17" spans="1:4" x14ac:dyDescent="0.35">
      <c r="A17" s="141"/>
      <c r="B17" s="142"/>
      <c r="C17" s="142"/>
      <c r="D17" s="143"/>
    </row>
    <row r="18" spans="1:4" x14ac:dyDescent="0.35">
      <c r="A18" s="141"/>
      <c r="B18" s="142"/>
      <c r="C18" s="142"/>
      <c r="D18" s="143"/>
    </row>
    <row r="19" spans="1:4" x14ac:dyDescent="0.35">
      <c r="A19" s="141"/>
      <c r="B19" s="142"/>
      <c r="C19" s="142"/>
      <c r="D19" s="143"/>
    </row>
    <row r="20" spans="1:4" x14ac:dyDescent="0.35">
      <c r="A20" s="141"/>
      <c r="B20" s="142"/>
      <c r="C20" s="142"/>
      <c r="D20" s="143"/>
    </row>
    <row r="21" spans="1:4" x14ac:dyDescent="0.35">
      <c r="A21" s="141"/>
      <c r="B21" s="142"/>
      <c r="C21" s="142"/>
      <c r="D21" s="143"/>
    </row>
    <row r="22" spans="1:4" x14ac:dyDescent="0.35">
      <c r="A22" s="141"/>
      <c r="B22" s="142"/>
      <c r="C22" s="142"/>
      <c r="D22" s="143"/>
    </row>
    <row r="23" spans="1:4" x14ac:dyDescent="0.35">
      <c r="A23" s="141"/>
      <c r="B23" s="142"/>
      <c r="C23" s="142"/>
      <c r="D23" s="143"/>
    </row>
    <row r="24" spans="1:4" x14ac:dyDescent="0.35">
      <c r="A24" s="141"/>
      <c r="B24" s="142"/>
      <c r="C24" s="142"/>
      <c r="D24" s="143"/>
    </row>
  </sheetData>
  <mergeCells count="1">
    <mergeCell ref="A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2882B-6BCE-48A8-A89C-E5E443A26C4A}">
  <sheetPr codeName="Sheet4"/>
  <dimension ref="A1:I49"/>
  <sheetViews>
    <sheetView topLeftCell="A10" zoomScale="90" zoomScaleNormal="90" workbookViewId="0">
      <selection activeCell="C23" sqref="C23"/>
    </sheetView>
  </sheetViews>
  <sheetFormatPr defaultColWidth="10.453125" defaultRowHeight="10" x14ac:dyDescent="0.2"/>
  <cols>
    <col min="1" max="1" width="59.81640625" style="11" customWidth="1"/>
    <col min="2" max="2" width="7.26953125" style="11" customWidth="1"/>
    <col min="3" max="3" width="7.54296875" style="11" customWidth="1"/>
    <col min="4" max="4" width="8.81640625" style="11" customWidth="1"/>
    <col min="5" max="5" width="8.54296875" style="11" customWidth="1"/>
    <col min="6" max="6" width="10.453125" style="11" bestFit="1" customWidth="1"/>
    <col min="7" max="7" width="7.7265625" style="12" customWidth="1"/>
    <col min="8" max="8" width="7.81640625" style="12" customWidth="1"/>
    <col min="9" max="9" width="60.1796875" style="11" customWidth="1"/>
    <col min="10" max="16384" width="10.453125" style="11"/>
  </cols>
  <sheetData>
    <row r="1" spans="1:9" ht="70.5" customHeight="1" thickBot="1" x14ac:dyDescent="0.25">
      <c r="A1" s="13" t="s">
        <v>74</v>
      </c>
      <c r="B1" s="14" t="s">
        <v>75</v>
      </c>
      <c r="C1" s="14" t="s">
        <v>76</v>
      </c>
      <c r="D1" s="15" t="s">
        <v>77</v>
      </c>
      <c r="E1" s="16" t="s">
        <v>78</v>
      </c>
      <c r="F1" s="17" t="s">
        <v>79</v>
      </c>
      <c r="G1" s="18" t="s">
        <v>80</v>
      </c>
      <c r="H1" s="18" t="s">
        <v>81</v>
      </c>
      <c r="I1" s="17" t="s">
        <v>82</v>
      </c>
    </row>
    <row r="2" spans="1:9" ht="15.65" customHeight="1" thickBot="1" x14ac:dyDescent="0.35">
      <c r="A2" s="314" t="s">
        <v>83</v>
      </c>
      <c r="B2" s="315"/>
      <c r="C2" s="315"/>
      <c r="D2" s="315"/>
      <c r="E2" s="315"/>
      <c r="F2" s="315"/>
      <c r="G2" s="315"/>
      <c r="H2" s="315"/>
      <c r="I2" s="316"/>
    </row>
    <row r="3" spans="1:9" ht="13" x14ac:dyDescent="0.3">
      <c r="A3" s="19" t="s">
        <v>84</v>
      </c>
      <c r="B3" s="20" t="s">
        <v>170</v>
      </c>
      <c r="C3" s="21" t="s">
        <v>170</v>
      </c>
      <c r="D3" s="22" t="s">
        <v>171</v>
      </c>
      <c r="E3" s="23"/>
      <c r="F3" s="24">
        <v>45201</v>
      </c>
      <c r="G3" s="25"/>
      <c r="H3" s="26"/>
      <c r="I3" s="27"/>
    </row>
    <row r="4" spans="1:9" ht="13" x14ac:dyDescent="0.3">
      <c r="A4" s="28" t="s">
        <v>85</v>
      </c>
      <c r="B4" s="20" t="s">
        <v>170</v>
      </c>
      <c r="C4" s="33" t="s">
        <v>170</v>
      </c>
      <c r="D4" s="22" t="s">
        <v>171</v>
      </c>
      <c r="E4" s="34"/>
      <c r="F4" s="35">
        <v>45216</v>
      </c>
      <c r="G4" s="30"/>
      <c r="H4" s="31"/>
      <c r="I4" s="38" t="s">
        <v>174</v>
      </c>
    </row>
    <row r="5" spans="1:9" ht="13" x14ac:dyDescent="0.3">
      <c r="A5" s="32" t="s">
        <v>86</v>
      </c>
      <c r="B5" s="20" t="s">
        <v>170</v>
      </c>
      <c r="C5" s="33" t="s">
        <v>170</v>
      </c>
      <c r="D5" s="22" t="s">
        <v>171</v>
      </c>
      <c r="E5" s="34"/>
      <c r="F5" s="35">
        <v>45191</v>
      </c>
      <c r="G5" s="36"/>
      <c r="H5" s="37"/>
      <c r="I5" s="38"/>
    </row>
    <row r="6" spans="1:9" ht="13" x14ac:dyDescent="0.3">
      <c r="A6" s="39" t="s">
        <v>87</v>
      </c>
      <c r="B6" s="20" t="s">
        <v>170</v>
      </c>
      <c r="C6" s="33" t="s">
        <v>170</v>
      </c>
      <c r="D6" s="22" t="s">
        <v>171</v>
      </c>
      <c r="E6" s="34"/>
      <c r="F6" s="35">
        <v>45209</v>
      </c>
      <c r="G6" s="36"/>
      <c r="H6" s="37"/>
      <c r="I6" s="38" t="s">
        <v>174</v>
      </c>
    </row>
    <row r="7" spans="1:9" ht="13" x14ac:dyDescent="0.3">
      <c r="A7" s="39" t="s">
        <v>88</v>
      </c>
      <c r="B7" s="20" t="s">
        <v>170</v>
      </c>
      <c r="C7" s="33" t="s">
        <v>170</v>
      </c>
      <c r="D7" s="22" t="s">
        <v>171</v>
      </c>
      <c r="E7" s="34"/>
      <c r="F7" s="35">
        <v>45202</v>
      </c>
      <c r="G7" s="36"/>
      <c r="H7" s="37"/>
      <c r="I7" s="38"/>
    </row>
    <row r="8" spans="1:9" ht="13" x14ac:dyDescent="0.3">
      <c r="A8" s="32" t="s">
        <v>89</v>
      </c>
      <c r="B8" s="20" t="s">
        <v>170</v>
      </c>
      <c r="C8" s="33" t="s">
        <v>170</v>
      </c>
      <c r="D8" s="22" t="s">
        <v>171</v>
      </c>
      <c r="E8" s="34"/>
      <c r="F8" s="35">
        <v>45192</v>
      </c>
      <c r="G8" s="36"/>
      <c r="H8" s="37"/>
      <c r="I8" s="38"/>
    </row>
    <row r="9" spans="1:9" ht="13" x14ac:dyDescent="0.3">
      <c r="A9" s="39" t="s">
        <v>90</v>
      </c>
      <c r="B9" s="20" t="s">
        <v>170</v>
      </c>
      <c r="C9" s="33"/>
      <c r="D9" s="22"/>
      <c r="E9" s="34"/>
      <c r="F9" s="35"/>
      <c r="G9" s="36"/>
      <c r="H9" s="37"/>
      <c r="I9" s="38"/>
    </row>
    <row r="10" spans="1:9" ht="13" x14ac:dyDescent="0.3">
      <c r="A10" s="176" t="s">
        <v>91</v>
      </c>
      <c r="B10" s="20" t="s">
        <v>170</v>
      </c>
      <c r="C10" s="33" t="s">
        <v>170</v>
      </c>
      <c r="D10" s="22" t="s">
        <v>171</v>
      </c>
      <c r="E10" s="34"/>
      <c r="F10" s="35">
        <v>45217</v>
      </c>
      <c r="G10" s="36"/>
      <c r="H10" s="37"/>
      <c r="I10" s="38"/>
    </row>
    <row r="11" spans="1:9" ht="13" x14ac:dyDescent="0.3">
      <c r="A11" s="19" t="s">
        <v>92</v>
      </c>
      <c r="B11" s="20" t="s">
        <v>170</v>
      </c>
      <c r="C11" s="33"/>
      <c r="D11" s="22"/>
      <c r="E11" s="34"/>
      <c r="F11" s="35"/>
      <c r="G11" s="36"/>
      <c r="H11" s="37"/>
      <c r="I11" s="38"/>
    </row>
    <row r="12" spans="1:9" ht="13" x14ac:dyDescent="0.3">
      <c r="A12" s="19" t="s">
        <v>93</v>
      </c>
      <c r="B12" s="20" t="s">
        <v>170</v>
      </c>
      <c r="C12" s="33"/>
      <c r="D12" s="22"/>
      <c r="E12" s="34"/>
      <c r="F12" s="35"/>
      <c r="G12" s="36"/>
      <c r="H12" s="37"/>
      <c r="I12" s="38"/>
    </row>
    <row r="13" spans="1:9" ht="13" x14ac:dyDescent="0.3">
      <c r="A13" s="177" t="s">
        <v>94</v>
      </c>
      <c r="B13" s="20" t="s">
        <v>170</v>
      </c>
      <c r="C13" s="33"/>
      <c r="D13" s="22"/>
      <c r="E13" s="34"/>
      <c r="F13" s="35"/>
      <c r="G13" s="36"/>
      <c r="H13" s="37"/>
      <c r="I13" s="38"/>
    </row>
    <row r="14" spans="1:9" ht="13" x14ac:dyDescent="0.3">
      <c r="A14" s="177" t="s">
        <v>95</v>
      </c>
      <c r="B14" s="20" t="s">
        <v>170</v>
      </c>
      <c r="C14" s="33"/>
      <c r="D14" s="22"/>
      <c r="E14" s="34"/>
      <c r="F14" s="35"/>
      <c r="G14" s="36"/>
      <c r="H14" s="37"/>
      <c r="I14" s="38"/>
    </row>
    <row r="15" spans="1:9" ht="13" x14ac:dyDescent="0.3">
      <c r="A15" s="178" t="s">
        <v>96</v>
      </c>
      <c r="B15" s="20" t="s">
        <v>170</v>
      </c>
      <c r="C15" s="33"/>
      <c r="D15" s="22"/>
      <c r="E15" s="34"/>
      <c r="F15" s="35"/>
      <c r="G15" s="36"/>
      <c r="H15" s="37"/>
      <c r="I15" s="38"/>
    </row>
    <row r="16" spans="1:9" ht="13" x14ac:dyDescent="0.3">
      <c r="A16" s="28" t="s">
        <v>97</v>
      </c>
      <c r="B16" s="20" t="s">
        <v>170</v>
      </c>
      <c r="C16" s="33"/>
      <c r="D16" s="22"/>
      <c r="E16" s="34"/>
      <c r="F16" s="35"/>
      <c r="G16" s="36"/>
      <c r="H16" s="37"/>
      <c r="I16" s="38"/>
    </row>
    <row r="17" spans="1:9" ht="13" x14ac:dyDescent="0.3">
      <c r="A17" s="32" t="s">
        <v>98</v>
      </c>
      <c r="B17" s="20" t="s">
        <v>170</v>
      </c>
      <c r="C17" s="33" t="s">
        <v>170</v>
      </c>
      <c r="D17" s="22" t="s">
        <v>171</v>
      </c>
      <c r="E17" s="34"/>
      <c r="F17" s="35">
        <v>45197</v>
      </c>
      <c r="G17" s="40"/>
      <c r="H17" s="41"/>
      <c r="I17" s="38"/>
    </row>
    <row r="18" spans="1:9" ht="13" x14ac:dyDescent="0.3">
      <c r="A18" s="19" t="s">
        <v>99</v>
      </c>
      <c r="B18" s="20" t="s">
        <v>170</v>
      </c>
      <c r="C18" s="33"/>
      <c r="D18" s="22"/>
      <c r="E18" s="34"/>
      <c r="F18" s="35"/>
      <c r="G18" s="40"/>
      <c r="H18" s="41"/>
      <c r="I18" s="38"/>
    </row>
    <row r="19" spans="1:9" ht="13.5" thickBot="1" x14ac:dyDescent="0.35">
      <c r="A19" s="317" t="s">
        <v>100</v>
      </c>
      <c r="B19" s="318"/>
      <c r="C19" s="318"/>
      <c r="D19" s="318"/>
      <c r="E19" s="318"/>
      <c r="F19" s="318"/>
      <c r="G19" s="318"/>
      <c r="H19" s="318"/>
      <c r="I19" s="319"/>
    </row>
    <row r="20" spans="1:9" ht="13" x14ac:dyDescent="0.3">
      <c r="A20" s="42" t="s">
        <v>101</v>
      </c>
      <c r="B20" s="43" t="s">
        <v>170</v>
      </c>
      <c r="C20" s="33" t="s">
        <v>170</v>
      </c>
      <c r="D20" s="22" t="s">
        <v>171</v>
      </c>
      <c r="E20" s="34"/>
      <c r="F20" s="35">
        <v>45210</v>
      </c>
      <c r="G20" s="40"/>
      <c r="H20" s="41"/>
      <c r="I20" s="45"/>
    </row>
    <row r="21" spans="1:9" ht="13" x14ac:dyDescent="0.3">
      <c r="A21" s="42" t="s">
        <v>102</v>
      </c>
      <c r="B21" s="43" t="s">
        <v>170</v>
      </c>
      <c r="C21" s="33" t="s">
        <v>170</v>
      </c>
      <c r="D21" s="22" t="s">
        <v>171</v>
      </c>
      <c r="E21" s="44"/>
      <c r="F21" s="35">
        <v>45194</v>
      </c>
      <c r="G21" s="40"/>
      <c r="H21" s="41"/>
      <c r="I21" s="45"/>
    </row>
    <row r="22" spans="1:9" ht="13" x14ac:dyDescent="0.3">
      <c r="A22" s="42" t="s">
        <v>103</v>
      </c>
      <c r="B22" s="43"/>
      <c r="C22" s="33"/>
      <c r="D22" s="22"/>
      <c r="E22" s="44"/>
      <c r="F22" s="34"/>
      <c r="G22" s="40"/>
      <c r="H22" s="41"/>
      <c r="I22" s="45"/>
    </row>
    <row r="23" spans="1:9" ht="13" x14ac:dyDescent="0.3">
      <c r="A23" s="46" t="s">
        <v>104</v>
      </c>
      <c r="B23" s="43"/>
      <c r="C23" s="33"/>
      <c r="D23" s="22"/>
      <c r="E23" s="44"/>
      <c r="F23" s="34"/>
      <c r="G23" s="40"/>
      <c r="H23" s="41"/>
      <c r="I23" s="45"/>
    </row>
    <row r="24" spans="1:9" ht="13" x14ac:dyDescent="0.3">
      <c r="A24" s="42" t="s">
        <v>105</v>
      </c>
      <c r="B24" s="43"/>
      <c r="C24" s="33"/>
      <c r="D24" s="22"/>
      <c r="E24" s="44"/>
      <c r="F24" s="35"/>
      <c r="G24" s="36"/>
      <c r="H24" s="37"/>
      <c r="I24" s="45"/>
    </row>
    <row r="25" spans="1:9" ht="13" x14ac:dyDescent="0.3">
      <c r="A25" s="179" t="s">
        <v>106</v>
      </c>
      <c r="B25" s="47"/>
      <c r="C25" s="48"/>
      <c r="D25" s="49"/>
      <c r="E25" s="50"/>
      <c r="F25" s="51"/>
      <c r="G25" s="52"/>
      <c r="H25" s="53"/>
      <c r="I25" s="54"/>
    </row>
    <row r="26" spans="1:9" ht="13" x14ac:dyDescent="0.3">
      <c r="A26" s="180" t="s">
        <v>107</v>
      </c>
      <c r="B26" s="43" t="s">
        <v>170</v>
      </c>
      <c r="C26" s="33"/>
      <c r="D26" s="22"/>
      <c r="E26" s="44"/>
      <c r="F26" s="34"/>
      <c r="G26" s="40"/>
      <c r="H26" s="41"/>
      <c r="I26" s="45"/>
    </row>
    <row r="27" spans="1:9" ht="13" x14ac:dyDescent="0.3">
      <c r="A27" s="180" t="s">
        <v>108</v>
      </c>
      <c r="B27" s="43" t="s">
        <v>170</v>
      </c>
      <c r="C27" s="33"/>
      <c r="D27" s="22"/>
      <c r="E27" s="44"/>
      <c r="F27" s="35"/>
      <c r="G27" s="40"/>
      <c r="H27" s="41"/>
      <c r="I27" s="45"/>
    </row>
    <row r="28" spans="1:9" ht="13" x14ac:dyDescent="0.3">
      <c r="A28" s="180" t="s">
        <v>109</v>
      </c>
      <c r="B28" s="43"/>
      <c r="C28" s="33"/>
      <c r="D28" s="22"/>
      <c r="E28" s="44"/>
      <c r="F28" s="34"/>
      <c r="G28" s="40"/>
      <c r="H28" s="41"/>
      <c r="I28" s="45"/>
    </row>
    <row r="29" spans="1:9" ht="13" x14ac:dyDescent="0.3">
      <c r="A29" s="45" t="s">
        <v>110</v>
      </c>
      <c r="B29" s="55"/>
      <c r="C29" s="33"/>
      <c r="D29" s="56"/>
      <c r="E29" s="44"/>
      <c r="F29" s="34"/>
      <c r="G29" s="40"/>
      <c r="H29" s="57"/>
      <c r="I29" s="58"/>
    </row>
    <row r="30" spans="1:9" ht="13" x14ac:dyDescent="0.3">
      <c r="A30" s="54" t="s">
        <v>111</v>
      </c>
      <c r="B30" s="79"/>
      <c r="C30" s="80"/>
      <c r="D30" s="81"/>
      <c r="E30" s="82"/>
      <c r="F30" s="83"/>
      <c r="G30" s="84"/>
      <c r="H30" s="85"/>
      <c r="I30" s="58"/>
    </row>
    <row r="31" spans="1:9" ht="13" x14ac:dyDescent="0.3">
      <c r="A31" s="54" t="s">
        <v>175</v>
      </c>
      <c r="B31" s="79" t="s">
        <v>170</v>
      </c>
      <c r="C31" s="33" t="s">
        <v>170</v>
      </c>
      <c r="D31" s="22" t="s">
        <v>171</v>
      </c>
      <c r="E31" s="34"/>
      <c r="F31" s="35">
        <v>45215</v>
      </c>
      <c r="G31" s="84"/>
      <c r="H31" s="85"/>
      <c r="I31" s="58" t="s">
        <v>174</v>
      </c>
    </row>
    <row r="32" spans="1:9" ht="25.5" x14ac:dyDescent="0.3">
      <c r="A32" s="181" t="s">
        <v>112</v>
      </c>
      <c r="B32" s="79"/>
      <c r="C32" s="80"/>
      <c r="D32" s="81"/>
      <c r="E32" s="82"/>
      <c r="F32" s="83"/>
      <c r="G32" s="84"/>
      <c r="H32" s="85"/>
      <c r="I32" s="54"/>
    </row>
    <row r="33" spans="1:9" ht="13" x14ac:dyDescent="0.3">
      <c r="A33" s="91" t="s">
        <v>113</v>
      </c>
      <c r="B33" s="92"/>
      <c r="C33" s="92"/>
      <c r="D33" s="92"/>
      <c r="E33" s="92"/>
      <c r="F33" s="92"/>
      <c r="G33" s="92"/>
      <c r="H33" s="92"/>
      <c r="I33" s="92"/>
    </row>
    <row r="34" spans="1:9" ht="12.5" x14ac:dyDescent="0.25">
      <c r="A34" s="73" t="s">
        <v>114</v>
      </c>
      <c r="B34" s="73"/>
      <c r="C34" s="73"/>
      <c r="D34" s="73"/>
      <c r="E34" s="73"/>
      <c r="F34" s="73"/>
      <c r="G34" s="73"/>
      <c r="H34" s="73"/>
      <c r="I34" s="73"/>
    </row>
    <row r="35" spans="1:9" ht="13" x14ac:dyDescent="0.3">
      <c r="A35" s="73" t="s">
        <v>115</v>
      </c>
      <c r="B35" s="20"/>
      <c r="C35" s="21"/>
      <c r="D35" s="29"/>
      <c r="E35" s="86"/>
      <c r="F35" s="87"/>
      <c r="G35" s="88"/>
      <c r="H35" s="89"/>
      <c r="I35" s="90"/>
    </row>
    <row r="36" spans="1:9" ht="13" x14ac:dyDescent="0.3">
      <c r="A36" s="45" t="s">
        <v>116</v>
      </c>
      <c r="B36" s="43"/>
      <c r="C36" s="33"/>
      <c r="D36" s="22"/>
      <c r="E36" s="60"/>
      <c r="F36" s="61"/>
      <c r="G36" s="62"/>
      <c r="H36" s="63"/>
      <c r="I36" s="64"/>
    </row>
    <row r="37" spans="1:9" ht="13" x14ac:dyDescent="0.3">
      <c r="A37" s="45" t="s">
        <v>117</v>
      </c>
      <c r="B37" s="43"/>
      <c r="C37" s="33"/>
      <c r="D37" s="22"/>
      <c r="E37" s="60"/>
      <c r="F37" s="61"/>
      <c r="G37" s="62"/>
      <c r="H37" s="63"/>
      <c r="I37" s="64"/>
    </row>
    <row r="38" spans="1:9" ht="13" x14ac:dyDescent="0.3">
      <c r="A38" s="45" t="s">
        <v>118</v>
      </c>
      <c r="B38" s="43"/>
      <c r="C38" s="33"/>
      <c r="D38" s="22"/>
      <c r="E38" s="60"/>
      <c r="F38" s="61"/>
      <c r="G38" s="62"/>
      <c r="H38" s="63"/>
      <c r="I38" s="64"/>
    </row>
    <row r="39" spans="1:9" ht="13" x14ac:dyDescent="0.3">
      <c r="A39" s="45" t="s">
        <v>119</v>
      </c>
      <c r="B39" s="43"/>
      <c r="C39" s="33"/>
      <c r="D39" s="22"/>
      <c r="E39" s="60"/>
      <c r="F39" s="61"/>
      <c r="G39" s="62"/>
      <c r="H39" s="63"/>
      <c r="I39" s="64"/>
    </row>
    <row r="40" spans="1:9" ht="13" x14ac:dyDescent="0.3">
      <c r="A40" s="45" t="s">
        <v>120</v>
      </c>
      <c r="B40" s="43"/>
      <c r="C40" s="33"/>
      <c r="D40" s="22"/>
      <c r="E40" s="60"/>
      <c r="F40" s="61"/>
      <c r="G40" s="62"/>
      <c r="H40" s="63"/>
      <c r="I40" s="64"/>
    </row>
    <row r="41" spans="1:9" ht="13" x14ac:dyDescent="0.3">
      <c r="A41" s="45" t="s">
        <v>121</v>
      </c>
      <c r="B41" s="43"/>
      <c r="C41" s="33"/>
      <c r="D41" s="22"/>
      <c r="E41" s="60"/>
      <c r="F41" s="61"/>
      <c r="G41" s="62"/>
      <c r="H41" s="63"/>
      <c r="I41" s="64"/>
    </row>
    <row r="42" spans="1:9" ht="13.5" thickBot="1" x14ac:dyDescent="0.35">
      <c r="A42" s="59" t="s">
        <v>122</v>
      </c>
      <c r="B42" s="65"/>
      <c r="C42" s="66"/>
      <c r="D42" s="67"/>
      <c r="E42" s="68"/>
      <c r="F42" s="69"/>
      <c r="G42" s="70"/>
      <c r="H42" s="71"/>
      <c r="I42" s="72"/>
    </row>
    <row r="43" spans="1:9" ht="13.5" thickBot="1" x14ac:dyDescent="0.35">
      <c r="A43" s="320" t="s">
        <v>123</v>
      </c>
      <c r="B43" s="315"/>
      <c r="C43" s="315"/>
      <c r="D43" s="315"/>
      <c r="E43" s="321"/>
      <c r="F43" s="315"/>
      <c r="G43" s="315"/>
      <c r="H43" s="315"/>
      <c r="I43" s="316"/>
    </row>
    <row r="44" spans="1:9" ht="12.5" x14ac:dyDescent="0.25">
      <c r="A44" s="73"/>
      <c r="B44" s="74"/>
      <c r="C44" s="75"/>
      <c r="D44" s="93"/>
      <c r="E44" s="76"/>
      <c r="F44" s="90"/>
      <c r="G44" s="77"/>
      <c r="H44" s="78"/>
      <c r="I44" s="73"/>
    </row>
    <row r="45" spans="1:9" ht="12.5" x14ac:dyDescent="0.25">
      <c r="A45" s="73"/>
      <c r="B45" s="74"/>
      <c r="C45" s="75"/>
      <c r="D45" s="93"/>
      <c r="E45" s="45"/>
      <c r="F45" s="90"/>
      <c r="G45" s="77"/>
      <c r="H45" s="78"/>
      <c r="I45" s="73"/>
    </row>
    <row r="46" spans="1:9" ht="12.5" x14ac:dyDescent="0.25">
      <c r="A46" s="73"/>
      <c r="B46" s="74"/>
      <c r="C46" s="75"/>
      <c r="D46" s="93"/>
      <c r="E46" s="45"/>
      <c r="F46" s="90"/>
      <c r="G46" s="77"/>
      <c r="H46" s="78"/>
      <c r="I46" s="73"/>
    </row>
    <row r="47" spans="1:9" ht="12.5" x14ac:dyDescent="0.25">
      <c r="A47" s="73"/>
      <c r="B47" s="74"/>
      <c r="C47" s="75"/>
      <c r="D47" s="93"/>
      <c r="E47" s="45"/>
      <c r="F47" s="90"/>
      <c r="G47" s="77"/>
      <c r="H47" s="78"/>
      <c r="I47" s="73"/>
    </row>
    <row r="48" spans="1:9" ht="12.5" x14ac:dyDescent="0.25">
      <c r="A48" s="73"/>
      <c r="B48" s="74"/>
      <c r="C48" s="75"/>
      <c r="D48" s="93"/>
      <c r="E48" s="45"/>
      <c r="F48" s="90"/>
      <c r="G48" s="77"/>
      <c r="H48" s="78"/>
      <c r="I48" s="73"/>
    </row>
    <row r="49" spans="1:9" ht="12.5" x14ac:dyDescent="0.25">
      <c r="A49" s="73"/>
      <c r="B49" s="74"/>
      <c r="C49" s="75"/>
      <c r="D49" s="93"/>
      <c r="E49" s="45"/>
      <c r="F49" s="90"/>
      <c r="G49" s="77"/>
      <c r="H49" s="78"/>
      <c r="I49" s="73"/>
    </row>
  </sheetData>
  <mergeCells count="3">
    <mergeCell ref="A2:I2"/>
    <mergeCell ref="A19:I19"/>
    <mergeCell ref="A43:I43"/>
  </mergeCells>
  <pageMargins left="0.27" right="0.23" top="0.49" bottom="0.56999999999999995" header="0.27" footer="0.3"/>
  <pageSetup paperSize="9" orientation="landscape" horizont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B9EF7-8667-4ABB-A857-D4A72C7373E8}">
  <dimension ref="A1:D9"/>
  <sheetViews>
    <sheetView workbookViewId="0">
      <selection activeCell="A9" sqref="A2:A9"/>
    </sheetView>
  </sheetViews>
  <sheetFormatPr defaultRowHeight="14.5" x14ac:dyDescent="0.35"/>
  <cols>
    <col min="1" max="1" width="44.81640625" style="137" customWidth="1"/>
    <col min="2" max="2" width="16.7265625" style="137" customWidth="1"/>
    <col min="3" max="3" width="18" style="137" customWidth="1"/>
    <col min="4" max="4" width="106" style="137" customWidth="1"/>
  </cols>
  <sheetData>
    <row r="1" spans="1:4" ht="15" thickBot="1" x14ac:dyDescent="0.4">
      <c r="A1" s="138" t="s">
        <v>124</v>
      </c>
      <c r="B1" s="138" t="s">
        <v>65</v>
      </c>
      <c r="C1" s="138" t="s">
        <v>125</v>
      </c>
      <c r="D1" s="138" t="s">
        <v>7</v>
      </c>
    </row>
    <row r="2" spans="1:4" x14ac:dyDescent="0.35">
      <c r="A2" s="137" t="s">
        <v>161</v>
      </c>
    </row>
    <row r="3" spans="1:4" x14ac:dyDescent="0.35">
      <c r="A3" s="137" t="s">
        <v>162</v>
      </c>
    </row>
    <row r="4" spans="1:4" x14ac:dyDescent="0.35">
      <c r="A4" s="137" t="s">
        <v>163</v>
      </c>
    </row>
    <row r="5" spans="1:4" x14ac:dyDescent="0.35">
      <c r="A5" s="137" t="s">
        <v>164</v>
      </c>
    </row>
    <row r="6" spans="1:4" x14ac:dyDescent="0.35">
      <c r="A6" s="137" t="s">
        <v>165</v>
      </c>
    </row>
    <row r="7" spans="1:4" x14ac:dyDescent="0.35">
      <c r="A7" s="137" t="s">
        <v>166</v>
      </c>
    </row>
    <row r="8" spans="1:4" x14ac:dyDescent="0.35">
      <c r="A8" s="137" t="s">
        <v>167</v>
      </c>
    </row>
    <row r="9" spans="1:4" x14ac:dyDescent="0.35">
      <c r="A9" s="137" t="s">
        <v>168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2CB89-BB21-4E0A-A855-15E32EFCCC4B}">
  <sheetPr codeName="Sheet6"/>
  <dimension ref="A1:E44"/>
  <sheetViews>
    <sheetView workbookViewId="0">
      <selection activeCell="B2" sqref="B2"/>
    </sheetView>
  </sheetViews>
  <sheetFormatPr defaultRowHeight="14.5" x14ac:dyDescent="0.35"/>
  <cols>
    <col min="2" max="2" width="85.26953125" bestFit="1" customWidth="1"/>
    <col min="3" max="3" width="11.26953125" bestFit="1" customWidth="1"/>
    <col min="4" max="4" width="9.453125" bestFit="1" customWidth="1"/>
    <col min="5" max="5" width="28.54296875" customWidth="1"/>
  </cols>
  <sheetData>
    <row r="1" spans="1:5" ht="38.5" customHeight="1" thickBot="1" x14ac:dyDescent="0.4">
      <c r="A1" s="122" t="s">
        <v>126</v>
      </c>
      <c r="B1" s="122" t="s">
        <v>127</v>
      </c>
      <c r="C1" s="123" t="s">
        <v>128</v>
      </c>
      <c r="D1" s="124" t="s">
        <v>33</v>
      </c>
      <c r="E1" s="123" t="s">
        <v>129</v>
      </c>
    </row>
    <row r="2" spans="1:5" ht="51.5" x14ac:dyDescent="0.35">
      <c r="A2" s="103"/>
      <c r="B2" s="104" t="s">
        <v>172</v>
      </c>
      <c r="C2" s="105" t="s">
        <v>173</v>
      </c>
      <c r="D2" s="106"/>
      <c r="E2" s="107"/>
    </row>
    <row r="3" spans="1:5" ht="21.5" x14ac:dyDescent="0.35">
      <c r="A3" s="108">
        <v>3.18</v>
      </c>
      <c r="B3" s="109" t="s">
        <v>176</v>
      </c>
      <c r="C3" s="110" t="s">
        <v>175</v>
      </c>
      <c r="D3" s="6"/>
      <c r="E3" s="111"/>
    </row>
    <row r="4" spans="1:5" x14ac:dyDescent="0.35">
      <c r="A4" s="112">
        <v>3.19</v>
      </c>
      <c r="B4" s="113" t="s">
        <v>177</v>
      </c>
      <c r="C4" s="105" t="s">
        <v>178</v>
      </c>
      <c r="D4" s="113"/>
      <c r="E4" s="111"/>
    </row>
    <row r="5" spans="1:5" x14ac:dyDescent="0.35">
      <c r="A5" s="112"/>
      <c r="B5" s="114"/>
      <c r="C5" s="114"/>
      <c r="D5" s="114"/>
      <c r="E5" s="111"/>
    </row>
    <row r="6" spans="1:5" x14ac:dyDescent="0.35">
      <c r="A6" s="112"/>
      <c r="B6" s="113"/>
      <c r="C6" s="113"/>
      <c r="D6" s="113"/>
      <c r="E6" s="111"/>
    </row>
    <row r="7" spans="1:5" x14ac:dyDescent="0.35">
      <c r="A7" s="112"/>
      <c r="B7" s="114"/>
      <c r="C7" s="114"/>
      <c r="D7" s="114"/>
      <c r="E7" s="111"/>
    </row>
    <row r="8" spans="1:5" x14ac:dyDescent="0.35">
      <c r="A8" s="112"/>
      <c r="B8" s="114"/>
      <c r="C8" s="114"/>
      <c r="D8" s="114"/>
      <c r="E8" s="111"/>
    </row>
    <row r="9" spans="1:5" x14ac:dyDescent="0.35">
      <c r="A9" s="112"/>
      <c r="B9" s="113"/>
      <c r="C9" s="113"/>
      <c r="D9" s="113"/>
      <c r="E9" s="111"/>
    </row>
    <row r="10" spans="1:5" x14ac:dyDescent="0.35">
      <c r="A10" s="112"/>
      <c r="B10" s="114"/>
      <c r="C10" s="114"/>
      <c r="D10" s="114"/>
      <c r="E10" s="111"/>
    </row>
    <row r="11" spans="1:5" x14ac:dyDescent="0.35">
      <c r="A11" s="112"/>
      <c r="B11" s="114"/>
      <c r="C11" s="114"/>
      <c r="D11" s="114"/>
      <c r="E11" s="111"/>
    </row>
    <row r="12" spans="1:5" x14ac:dyDescent="0.35">
      <c r="A12" s="112"/>
      <c r="B12" s="113"/>
      <c r="C12" s="113"/>
      <c r="D12" s="113"/>
      <c r="E12" s="111"/>
    </row>
    <row r="13" spans="1:5" x14ac:dyDescent="0.35">
      <c r="A13" s="112"/>
      <c r="B13" s="113"/>
      <c r="C13" s="113"/>
      <c r="D13" s="113"/>
      <c r="E13" s="111"/>
    </row>
    <row r="14" spans="1:5" x14ac:dyDescent="0.35">
      <c r="A14" s="112"/>
      <c r="B14" s="113"/>
      <c r="C14" s="113"/>
      <c r="D14" s="113"/>
      <c r="E14" s="111"/>
    </row>
    <row r="15" spans="1:5" x14ac:dyDescent="0.35">
      <c r="A15" s="112"/>
      <c r="B15" s="113"/>
      <c r="C15" s="114"/>
      <c r="D15" s="114"/>
      <c r="E15" s="111"/>
    </row>
    <row r="16" spans="1:5" x14ac:dyDescent="0.35">
      <c r="A16" s="114"/>
      <c r="B16" s="113"/>
      <c r="C16" s="113"/>
      <c r="D16" s="113"/>
      <c r="E16" s="111"/>
    </row>
    <row r="17" spans="1:5" x14ac:dyDescent="0.35">
      <c r="A17" s="114"/>
      <c r="B17" s="113"/>
      <c r="C17" s="114"/>
      <c r="D17" s="114"/>
      <c r="E17" s="111"/>
    </row>
    <row r="18" spans="1:5" x14ac:dyDescent="0.35">
      <c r="A18" s="114"/>
      <c r="B18" s="114"/>
      <c r="C18" s="114"/>
      <c r="D18" s="114"/>
      <c r="E18" s="111"/>
    </row>
    <row r="19" spans="1:5" x14ac:dyDescent="0.35">
      <c r="A19" s="114"/>
      <c r="B19" s="113"/>
      <c r="C19" s="113"/>
      <c r="D19" s="113"/>
      <c r="E19" s="111"/>
    </row>
    <row r="20" spans="1:5" x14ac:dyDescent="0.35">
      <c r="A20" s="114"/>
      <c r="B20" s="114"/>
      <c r="C20" s="114"/>
      <c r="D20" s="114"/>
      <c r="E20" s="111"/>
    </row>
    <row r="21" spans="1:5" x14ac:dyDescent="0.35">
      <c r="A21" s="114"/>
      <c r="B21" s="114"/>
      <c r="C21" s="114"/>
      <c r="D21" s="114"/>
      <c r="E21" s="111"/>
    </row>
    <row r="22" spans="1:5" x14ac:dyDescent="0.35">
      <c r="A22" s="114"/>
      <c r="B22" s="113"/>
      <c r="C22" s="113"/>
      <c r="D22" s="113"/>
      <c r="E22" s="111"/>
    </row>
    <row r="23" spans="1:5" x14ac:dyDescent="0.35">
      <c r="A23" s="114"/>
      <c r="B23" s="114"/>
      <c r="C23" s="113"/>
      <c r="D23" s="113"/>
      <c r="E23" s="111"/>
    </row>
    <row r="24" spans="1:5" x14ac:dyDescent="0.35">
      <c r="A24" s="114"/>
      <c r="B24" s="114"/>
      <c r="C24" s="113"/>
      <c r="D24" s="113"/>
      <c r="E24" s="111"/>
    </row>
    <row r="25" spans="1:5" x14ac:dyDescent="0.35">
      <c r="A25" s="114"/>
      <c r="B25" s="113"/>
      <c r="C25" s="114"/>
      <c r="D25" s="114"/>
      <c r="E25" s="111"/>
    </row>
    <row r="26" spans="1:5" x14ac:dyDescent="0.35">
      <c r="A26" s="114"/>
      <c r="B26" s="113"/>
      <c r="C26" s="113"/>
      <c r="D26" s="113"/>
      <c r="E26" s="111"/>
    </row>
    <row r="27" spans="1:5" x14ac:dyDescent="0.35">
      <c r="A27" s="115"/>
      <c r="B27" s="116"/>
      <c r="C27" s="114"/>
      <c r="D27" s="114"/>
      <c r="E27" s="111"/>
    </row>
    <row r="28" spans="1:5" x14ac:dyDescent="0.35">
      <c r="A28" s="115"/>
      <c r="B28" s="116"/>
      <c r="C28" s="110"/>
      <c r="D28" s="113"/>
      <c r="E28" s="111"/>
    </row>
    <row r="29" spans="1:5" x14ac:dyDescent="0.35">
      <c r="A29" s="115"/>
      <c r="B29" s="116"/>
      <c r="C29" s="110"/>
      <c r="D29" s="113"/>
      <c r="E29" s="111"/>
    </row>
    <row r="30" spans="1:5" x14ac:dyDescent="0.35">
      <c r="A30" s="115"/>
      <c r="B30" s="116"/>
      <c r="C30" s="110"/>
      <c r="D30" s="113"/>
      <c r="E30" s="111"/>
    </row>
    <row r="31" spans="1:5" x14ac:dyDescent="0.35">
      <c r="A31" s="115"/>
      <c r="B31" s="116"/>
      <c r="C31" s="110"/>
      <c r="D31" s="113"/>
      <c r="E31" s="111"/>
    </row>
    <row r="32" spans="1:5" x14ac:dyDescent="0.35">
      <c r="A32" s="115"/>
      <c r="B32" s="116"/>
      <c r="C32" s="110"/>
      <c r="D32" s="113"/>
      <c r="E32" s="111"/>
    </row>
    <row r="33" spans="1:5" x14ac:dyDescent="0.35">
      <c r="A33" s="115"/>
      <c r="B33" s="116"/>
      <c r="C33" s="110"/>
      <c r="D33" s="113"/>
      <c r="E33" s="111"/>
    </row>
    <row r="34" spans="1:5" x14ac:dyDescent="0.35">
      <c r="A34" s="115"/>
      <c r="B34" s="116"/>
      <c r="C34" s="110"/>
      <c r="D34" s="113"/>
      <c r="E34" s="111"/>
    </row>
    <row r="35" spans="1:5" x14ac:dyDescent="0.35">
      <c r="A35" s="115"/>
      <c r="B35" s="116"/>
      <c r="C35" s="110"/>
      <c r="D35" s="113"/>
      <c r="E35" s="111"/>
    </row>
    <row r="36" spans="1:5" x14ac:dyDescent="0.35">
      <c r="A36" s="115"/>
      <c r="B36" s="116"/>
      <c r="C36" s="110"/>
      <c r="D36" s="113"/>
      <c r="E36" s="111"/>
    </row>
    <row r="37" spans="1:5" x14ac:dyDescent="0.35">
      <c r="A37" s="115"/>
      <c r="B37" s="116"/>
      <c r="C37" s="110"/>
      <c r="D37" s="113"/>
      <c r="E37" s="111"/>
    </row>
    <row r="38" spans="1:5" x14ac:dyDescent="0.35">
      <c r="A38" s="115"/>
      <c r="B38" s="116"/>
      <c r="C38" s="110"/>
      <c r="D38" s="113"/>
      <c r="E38" s="111"/>
    </row>
    <row r="39" spans="1:5" x14ac:dyDescent="0.35">
      <c r="A39" s="115"/>
      <c r="B39" s="116"/>
      <c r="C39" s="110"/>
      <c r="D39" s="113"/>
      <c r="E39" s="111"/>
    </row>
    <row r="40" spans="1:5" x14ac:dyDescent="0.35">
      <c r="A40" s="115"/>
      <c r="B40" s="116"/>
      <c r="C40" s="110"/>
      <c r="D40" s="113"/>
      <c r="E40" s="111"/>
    </row>
    <row r="41" spans="1:5" x14ac:dyDescent="0.35">
      <c r="A41" s="115"/>
      <c r="B41" s="116"/>
      <c r="C41" s="110"/>
      <c r="D41" s="113"/>
      <c r="E41" s="111"/>
    </row>
    <row r="42" spans="1:5" x14ac:dyDescent="0.35">
      <c r="A42" s="115"/>
      <c r="B42" s="116"/>
      <c r="C42" s="110"/>
      <c r="D42" s="113"/>
      <c r="E42" s="111"/>
    </row>
    <row r="43" spans="1:5" x14ac:dyDescent="0.35">
      <c r="A43" s="115"/>
      <c r="B43" s="116"/>
      <c r="C43" s="110"/>
      <c r="D43" s="113"/>
      <c r="E43" s="111"/>
    </row>
    <row r="44" spans="1:5" ht="15" thickBot="1" x14ac:dyDescent="0.4">
      <c r="A44" s="117"/>
      <c r="B44" s="118"/>
      <c r="C44" s="119"/>
      <c r="D44" s="120"/>
      <c r="E44" s="12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2E2C-191D-486B-845C-12D0633140B0}">
  <dimension ref="A1:F9"/>
  <sheetViews>
    <sheetView tabSelected="1" workbookViewId="0">
      <selection activeCell="D2" sqref="D2"/>
    </sheetView>
  </sheetViews>
  <sheetFormatPr defaultRowHeight="14.5" x14ac:dyDescent="0.35"/>
  <cols>
    <col min="2" max="2" width="53" customWidth="1"/>
  </cols>
  <sheetData>
    <row r="1" spans="1:6" ht="32" thickBot="1" x14ac:dyDescent="0.4">
      <c r="A1" s="122" t="s">
        <v>130</v>
      </c>
      <c r="B1" s="122" t="s">
        <v>131</v>
      </c>
      <c r="C1" s="122" t="s">
        <v>128</v>
      </c>
      <c r="D1" s="122" t="s">
        <v>132</v>
      </c>
      <c r="E1" s="122" t="s">
        <v>33</v>
      </c>
      <c r="F1" s="122" t="s">
        <v>133</v>
      </c>
    </row>
    <row r="2" spans="1:6" ht="72.5" x14ac:dyDescent="0.35">
      <c r="A2" t="s">
        <v>188</v>
      </c>
      <c r="B2" s="190" t="s">
        <v>180</v>
      </c>
      <c r="C2" t="s">
        <v>175</v>
      </c>
    </row>
    <row r="3" spans="1:6" ht="87" x14ac:dyDescent="0.35">
      <c r="A3" t="s">
        <v>189</v>
      </c>
      <c r="B3" s="190" t="s">
        <v>196</v>
      </c>
      <c r="C3" t="s">
        <v>175</v>
      </c>
    </row>
    <row r="4" spans="1:6" ht="87" x14ac:dyDescent="0.35">
      <c r="A4" t="s">
        <v>190</v>
      </c>
      <c r="B4" s="190" t="s">
        <v>181</v>
      </c>
      <c r="C4" t="s">
        <v>175</v>
      </c>
    </row>
    <row r="5" spans="1:6" ht="87" x14ac:dyDescent="0.35">
      <c r="A5" t="s">
        <v>191</v>
      </c>
      <c r="B5" s="190" t="s">
        <v>182</v>
      </c>
      <c r="C5" t="s">
        <v>175</v>
      </c>
    </row>
    <row r="6" spans="1:6" ht="87" x14ac:dyDescent="0.35">
      <c r="A6" t="s">
        <v>192</v>
      </c>
      <c r="B6" s="190" t="s">
        <v>183</v>
      </c>
      <c r="C6" t="s">
        <v>175</v>
      </c>
    </row>
    <row r="7" spans="1:6" ht="87" x14ac:dyDescent="0.35">
      <c r="A7" t="s">
        <v>193</v>
      </c>
      <c r="B7" s="190" t="s">
        <v>184</v>
      </c>
      <c r="C7" t="s">
        <v>175</v>
      </c>
    </row>
    <row r="8" spans="1:6" ht="43.5" x14ac:dyDescent="0.35">
      <c r="A8" t="s">
        <v>194</v>
      </c>
      <c r="B8" s="190" t="s">
        <v>185</v>
      </c>
      <c r="C8" t="s">
        <v>178</v>
      </c>
    </row>
    <row r="9" spans="1:6" ht="58" x14ac:dyDescent="0.35">
      <c r="A9" t="s">
        <v>187</v>
      </c>
      <c r="B9" s="190" t="s">
        <v>186</v>
      </c>
      <c r="C9" t="s">
        <v>178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97720-D057-47B7-B160-797E4827F605}">
  <sheetPr codeName="Sheet3"/>
  <dimension ref="A1:F11"/>
  <sheetViews>
    <sheetView workbookViewId="0"/>
  </sheetViews>
  <sheetFormatPr defaultRowHeight="14.5" x14ac:dyDescent="0.35"/>
  <cols>
    <col min="1" max="1" width="19.54296875" bestFit="1" customWidth="1"/>
    <col min="4" max="4" width="15" bestFit="1" customWidth="1"/>
    <col min="5" max="5" width="13.1796875" bestFit="1" customWidth="1"/>
    <col min="6" max="6" width="50.7265625" customWidth="1"/>
  </cols>
  <sheetData>
    <row r="1" spans="1:6" ht="29" x14ac:dyDescent="0.35">
      <c r="A1" s="131" t="s">
        <v>134</v>
      </c>
      <c r="B1" s="131" t="s">
        <v>6</v>
      </c>
      <c r="C1" s="131" t="s">
        <v>135</v>
      </c>
      <c r="D1" s="131" t="s">
        <v>136</v>
      </c>
      <c r="E1" s="131" t="s">
        <v>137</v>
      </c>
      <c r="F1" s="131" t="s">
        <v>33</v>
      </c>
    </row>
    <row r="2" spans="1:6" x14ac:dyDescent="0.35">
      <c r="A2" s="125">
        <v>1</v>
      </c>
      <c r="B2" s="125"/>
      <c r="C2" s="125"/>
      <c r="D2" s="125"/>
      <c r="E2" s="125"/>
      <c r="F2" s="125"/>
    </row>
    <row r="3" spans="1:6" x14ac:dyDescent="0.35">
      <c r="A3" s="125">
        <v>2</v>
      </c>
      <c r="B3" s="125"/>
      <c r="C3" s="125"/>
      <c r="D3" s="125"/>
      <c r="E3" s="125"/>
      <c r="F3" s="125"/>
    </row>
    <row r="4" spans="1:6" x14ac:dyDescent="0.35">
      <c r="A4" s="125">
        <v>3</v>
      </c>
      <c r="B4" s="125"/>
      <c r="C4" s="125"/>
      <c r="D4" s="125"/>
      <c r="E4" s="125"/>
      <c r="F4" s="125"/>
    </row>
    <row r="5" spans="1:6" x14ac:dyDescent="0.35">
      <c r="A5" s="125">
        <v>4</v>
      </c>
      <c r="B5" s="125"/>
      <c r="C5" s="125"/>
      <c r="D5" s="125"/>
      <c r="E5" s="125"/>
      <c r="F5" s="125"/>
    </row>
    <row r="6" spans="1:6" x14ac:dyDescent="0.35">
      <c r="A6" s="125">
        <v>5</v>
      </c>
      <c r="B6" s="125"/>
      <c r="C6" s="125"/>
      <c r="D6" s="125"/>
      <c r="E6" s="125"/>
      <c r="F6" s="125"/>
    </row>
    <row r="7" spans="1:6" x14ac:dyDescent="0.35">
      <c r="A7" s="125">
        <v>6</v>
      </c>
      <c r="B7" s="125"/>
      <c r="C7" s="125"/>
      <c r="D7" s="125"/>
      <c r="E7" s="125"/>
      <c r="F7" s="125"/>
    </row>
    <row r="8" spans="1:6" x14ac:dyDescent="0.35">
      <c r="A8" s="125">
        <v>7</v>
      </c>
      <c r="B8" s="125"/>
      <c r="C8" s="125"/>
      <c r="D8" s="125"/>
      <c r="E8" s="125"/>
      <c r="F8" s="125"/>
    </row>
    <row r="9" spans="1:6" x14ac:dyDescent="0.35">
      <c r="A9" s="125">
        <v>8</v>
      </c>
      <c r="B9" s="125"/>
      <c r="C9" s="125"/>
      <c r="D9" s="125"/>
      <c r="E9" s="125"/>
      <c r="F9" s="125"/>
    </row>
    <row r="10" spans="1:6" x14ac:dyDescent="0.35">
      <c r="A10" s="125">
        <v>9</v>
      </c>
      <c r="B10" s="125"/>
      <c r="C10" s="125"/>
      <c r="D10" s="125"/>
      <c r="E10" s="125"/>
      <c r="F10" s="125"/>
    </row>
    <row r="11" spans="1:6" x14ac:dyDescent="0.35">
      <c r="A11" s="125">
        <v>10</v>
      </c>
      <c r="B11" s="125"/>
      <c r="C11" s="125"/>
      <c r="D11" s="125"/>
      <c r="E11" s="125"/>
      <c r="F11" s="125"/>
    </row>
  </sheetData>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64386-3397-4B7A-B5F9-F4A88C48EA6D}">
  <sheetPr codeName="Sheet7"/>
  <dimension ref="A1:A10"/>
  <sheetViews>
    <sheetView workbookViewId="0">
      <selection activeCell="A10" sqref="A10"/>
    </sheetView>
  </sheetViews>
  <sheetFormatPr defaultRowHeight="14.5" x14ac:dyDescent="0.35"/>
  <sheetData>
    <row r="1" spans="1:1" x14ac:dyDescent="0.35">
      <c r="A1" s="133" t="s">
        <v>27</v>
      </c>
    </row>
    <row r="2" spans="1:1" x14ac:dyDescent="0.35">
      <c r="A2" s="133" t="s">
        <v>69</v>
      </c>
    </row>
    <row r="3" spans="1:1" x14ac:dyDescent="0.35">
      <c r="A3" s="133" t="s">
        <v>138</v>
      </c>
    </row>
    <row r="4" spans="1:1" x14ac:dyDescent="0.35">
      <c r="A4" s="133" t="s">
        <v>139</v>
      </c>
    </row>
    <row r="5" spans="1:1" x14ac:dyDescent="0.35">
      <c r="A5" s="133" t="s">
        <v>140</v>
      </c>
    </row>
    <row r="6" spans="1:1" x14ac:dyDescent="0.35">
      <c r="A6" s="133" t="s">
        <v>141</v>
      </c>
    </row>
    <row r="7" spans="1:1" x14ac:dyDescent="0.35">
      <c r="A7" s="133" t="s">
        <v>142</v>
      </c>
    </row>
    <row r="8" spans="1:1" x14ac:dyDescent="0.35">
      <c r="A8" s="133" t="s">
        <v>143</v>
      </c>
    </row>
    <row r="9" spans="1:1" x14ac:dyDescent="0.35">
      <c r="A9" s="133">
        <f>IF('Deadlines and Steps Taken'!E2="Band 1",14,IF('Deadlines and Steps Taken'!E2="Band 2 Non Dredge",28,IF('Deadlines and Steps Taken'!E2="Band 2 Dredge",28,IF('Deadlines and Steps Taken'!E2="Band 3 Dredge",28,IF('Deadlines and Steps Taken'!E2="Band 3 Non Dredge",28,IF('Deadlines and Steps Taken'!E2="Band 3 EIA",42,IF('Deadlines and Steps Taken'!E2="Screening/Scoping",90)))))))</f>
        <v>28</v>
      </c>
    </row>
    <row r="10" spans="1:1" x14ac:dyDescent="0.35">
      <c r="A10" s="133" t="b">
        <f>IF('Deadlines and Steps Taken'!E2="Band 1",14)</f>
        <v>0</v>
      </c>
    </row>
  </sheetData>
  <dataValidations count="1">
    <dataValidation type="list" allowBlank="1" showInputMessage="1" showErrorMessage="1" sqref="A2" xr:uid="{A8EAF535-1608-4A6F-8F17-B279319B0E72}">
      <formula1>$H$4:$H$9</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88" ma:contentTypeDescription="Permitting &amp; Compliance Excel Document" ma:contentTypeScope="" ma:versionID="711c5c8d5f66cde5fc559fa8d3118f48">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496a5c776a8e545b2ce9d4bb765e9327"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Marine_x0020_Licence_x0020_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Marine_x0020_Licence_x0020_Type" ma:index="32" nillable="true" ma:displayName="Marine Licence Application Type" ma:format="Dropdown" ma:internalName="Marine_x0020_Licence_x0020_Type_x0020__x002a_">
      <xsd:simpleType>
        <xsd:restriction base="dms:Choice">
          <xsd:enumeration value="Band 1"/>
          <xsd:enumeration value="Band 2"/>
          <xsd:enumeration value="Band 3"/>
          <xsd:enumeration value="Band 3 EIA"/>
          <xsd:enumeration value="OSPAR returns"/>
          <xsd:enumeration value="Pre-App advice"/>
          <xsd:enumeration value="Screening"/>
          <xsd:enumeration value="Scoping"/>
          <xsd:enumeration value="Screening and Scoping"/>
          <xsd:enumeration value="Sample Plan"/>
          <xsd:enumeration value="Returned / Withdrawn Applications"/>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REGU-872971037-2102</_dlc_DocId>
    <_dlc_DocIdUrl xmlns="9be56660-2c31-41ef-bc00-23e72f632f2a">
      <Url>https://cyfoethnaturiolcymru.sharepoint.com/teams/Regulatory/Permitting/ml/_layouts/15/DocIdRedir.aspx?ID=REGU-872971037-2102</Url>
      <Description>REGU-872971037-2102</Description>
    </_dlc_DocIdUrl>
    <Site_x0020_Name xmlns="859f7ad6-93f6-4205-b62b-a17f28acbbac">Cardiff Bay maintenance dredging</Site_x0020_Name>
    <Internal_x002f_External xmlns="859f7ad6-93f6-4205-b62b-a17f28acbbac">Internal document</Internal_x002f_External>
    <Post_x0020_code xmlns="859f7ad6-93f6-4205-b62b-a17f28acbbac" xsi:nil="true"/>
    <TaxCatchAll xmlns="859f7ad6-93f6-4205-b62b-a17f28acbbac" xsi:nil="true"/>
    <Marine_x0020_Licence_x0020_Type xmlns="f4767c23-a9a6-4c65-9833-d699c4dbffae" xsi:nil="true"/>
    <Document_x0020_Type xmlns="859f7ad6-93f6-4205-b62b-a17f28acbbac">Form/Proforma</Document_x0020_Type>
    <Welsh_x0020_Local_x0020_Authority xmlns="859f7ad6-93f6-4205-b62b-a17f28acbbac">Cardiff County Council</Welsh_x0020_Local_x0020_Authority>
    <lcf76f155ced4ddcb4097134ff3c332f xmlns="f4767c23-a9a6-4c65-9833-d699c4dbffae" xsi:nil="true"/>
    <Disclosure_x0020_Status xmlns="859f7ad6-93f6-4205-b62b-a17f28acbbac">Public register</Disclosure_x0020_Status>
    <Addressee xmlns="859f7ad6-93f6-4205-b62b-a17f28acbbac">Queen Alexandra House, Cargo Road, Cardiff, CF10 4LY</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2023-09-11T23:00:00+00:00</Document_x0020_Date>
    <Facility_x0020_Address xmlns="859f7ad6-93f6-4205-b62b-a17f28acbbac">Cardiff Bay, Cardiff</Facility_x0020_Address>
    <Environment_x0020_Sub_x0020_Folder xmlns="859f7ad6-93f6-4205-b62b-a17f28acbbac">Licences applications</Environment_x0020_Sub_x0020_Folder>
    <Customer_x0020_Name xmlns="859f7ad6-93f6-4205-b62b-a17f28acbbac">Cardiff Harbour Authority (part of Cardiff Council)</Customer_x0020_Name>
    <Surrendered_x002f_Expired_x0020_Date xmlns="859f7ad6-93f6-4205-b62b-a17f28acbbac" xsi:nil="true"/>
    <Marine_x0020_Licence_x0020_Type xmlns="6e121689-de5b-41b9-a751-bfeda7fa2b07" xsi:nil="true"/>
  </documentManagement>
</p:properties>
</file>

<file path=customXml/itemProps1.xml><?xml version="1.0" encoding="utf-8"?>
<ds:datastoreItem xmlns:ds="http://schemas.openxmlformats.org/officeDocument/2006/customXml" ds:itemID="{2793E263-F1C6-4019-AC5D-1850172023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9be56660-2c31-41ef-bc00-23e72f632f2a"/>
    <ds:schemaRef ds:uri="005db27c-c37f-4c3b-898d-3fee1249b087"/>
    <ds:schemaRef ds:uri="f4767c23-a9a6-4c65-9833-d699c4dbffae"/>
    <ds:schemaRef ds:uri="6e121689-de5b-41b9-a751-bfeda7fa2b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E35043F-6084-416A-A109-18BA195DF631}">
  <ds:schemaRefs>
    <ds:schemaRef ds:uri="http://schemas.microsoft.com/sharepoint/events"/>
  </ds:schemaRefs>
</ds:datastoreItem>
</file>

<file path=customXml/itemProps3.xml><?xml version="1.0" encoding="utf-8"?>
<ds:datastoreItem xmlns:ds="http://schemas.openxmlformats.org/officeDocument/2006/customXml" ds:itemID="{47FB6C06-ECDD-44EC-AFF7-D4BBAE28FE3D}">
  <ds:schemaRefs>
    <ds:schemaRef ds:uri="Microsoft.SharePoint.Taxonomy.ContentTypeSync"/>
  </ds:schemaRefs>
</ds:datastoreItem>
</file>

<file path=customXml/itemProps4.xml><?xml version="1.0" encoding="utf-8"?>
<ds:datastoreItem xmlns:ds="http://schemas.openxmlformats.org/officeDocument/2006/customXml" ds:itemID="{EE199F68-BAF2-426A-AC85-27C59267FB06}">
  <ds:schemaRefs>
    <ds:schemaRef ds:uri="http://schemas.microsoft.com/sharepoint/v3/contenttype/forms"/>
  </ds:schemaRefs>
</ds:datastoreItem>
</file>

<file path=customXml/itemProps5.xml><?xml version="1.0" encoding="utf-8"?>
<ds:datastoreItem xmlns:ds="http://schemas.openxmlformats.org/officeDocument/2006/customXml" ds:itemID="{EAC1D1D7-9186-4CC2-98C1-20AD08B2B8C7}">
  <ds:schemaRefs>
    <ds:schemaRef ds:uri="http://schemas.microsoft.com/office/2006/metadata/properties"/>
    <ds:schemaRef ds:uri="http://purl.org/dc/terms/"/>
    <ds:schemaRef ds:uri="http://schemas.microsoft.com/office/2006/documentManagement/types"/>
    <ds:schemaRef ds:uri="http://www.w3.org/XML/1998/namespace"/>
    <ds:schemaRef ds:uri="859f7ad6-93f6-4205-b62b-a17f28acbbac"/>
    <ds:schemaRef ds:uri="f4767c23-a9a6-4c65-9833-d699c4dbffae"/>
    <ds:schemaRef ds:uri="9be56660-2c31-41ef-bc00-23e72f632f2a"/>
    <ds:schemaRef ds:uri="http://purl.org/dc/dcmitype/"/>
    <ds:schemaRef ds:uri="005db27c-c37f-4c3b-898d-3fee1249b087"/>
    <ds:schemaRef ds:uri="http://purl.org/dc/elements/1.1/"/>
    <ds:schemaRef ds:uri="6e121689-de5b-41b9-a751-bfeda7fa2b07"/>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Project Details</vt:lpstr>
      <vt:lpstr>Deadlines and Steps Taken</vt:lpstr>
      <vt:lpstr>On Hold Details</vt:lpstr>
      <vt:lpstr>Consultees</vt:lpstr>
      <vt:lpstr>Document List</vt:lpstr>
      <vt:lpstr>Conditions</vt:lpstr>
      <vt:lpstr>Discharge of Conditions</vt:lpstr>
      <vt:lpstr>Public Representations</vt:lpstr>
      <vt:lpstr>Lists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Lowe, Emma</cp:lastModifiedBy>
  <cp:revision/>
  <dcterms:created xsi:type="dcterms:W3CDTF">2020-01-23T17:51:01Z</dcterms:created>
  <dcterms:modified xsi:type="dcterms:W3CDTF">2026-06-04T09:09:20Z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8f6b00cc-ba24-45c6-a412-ea9451199de4</vt:lpwstr>
  </property>
  <property fmtid="{D5CDD505-2E9C-101B-9397-08002B2CF9AE}" pid="4" name="MediaServiceImageTags">
    <vt:lpwstr/>
  </property>
</Properties>
</file>