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biffagroup-my.sharepoint.com/personal/matthew_gough_biffa_co_uk/Documents/Desktop/"/>
    </mc:Choice>
  </mc:AlternateContent>
  <xr:revisionPtr revIDLastSave="136" documentId="8_{65CD8782-C642-41AD-A8B8-AC838746B62F}" xr6:coauthVersionLast="47" xr6:coauthVersionMax="47" xr10:uidLastSave="{8E6C009D-5ED3-49A7-8E5D-6467B252A4B5}"/>
  <bookViews>
    <workbookView xWindow="-10910" yWindow="-3370" windowWidth="11020" windowHeight="18820" activeTab="1" xr2:uid="{31887BAD-7B1D-410B-BE55-264962BCE554}"/>
  </bookViews>
  <sheets>
    <sheet name="Instructions" sheetId="2" r:id="rId1"/>
    <sheet name="Data Request For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eTable-ca55084f-101d-4a0b-9af0-c23fd2ff1642" name="DateTable" connection="Query - DateTable"/>
          <x15:modelTable id="Site-5e28f590-4344-490b-933a-84fed6674b80" name="Site" connection="Query - Site"/>
          <x15:modelTable id="Flare Hours-0ea02711-b924-40aa-9eb6-d03481531a94" name="Flare Hours" connection="Query - Flare Hours"/>
        </x15:modelTables>
        <x15:modelRelationships>
          <x15:modelRelationship fromTable="Flare Hours" fromColumn="Site" toTable="Site" toColumn="Site"/>
          <x15:modelRelationship fromTable="Flare Hours" fromColumn="Start of Week" toTable="DateTable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3" i="1"/>
  <c r="P4" i="1"/>
  <c r="P3" i="1"/>
  <c r="M3" i="1"/>
  <c r="M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FF408B-88C8-47FA-A8D9-8DC20C8D22D3}" name="Query - DateTable" description="Connection to the 'DateTable' query in the workbook." type="100" refreshedVersion="8" minRefreshableVersion="5">
    <extLst>
      <ext xmlns:x15="http://schemas.microsoft.com/office/spreadsheetml/2010/11/main" uri="{DE250136-89BD-433C-8126-D09CA5730AF9}">
        <x15:connection id="603b8960-d670-4b51-abb6-2cfbdad6bf8e">
          <x15:oledbPr connection="Provider=Microsoft.Mashup.OleDb.1;Data Source=$Workbook$;Location=DateTable;Extended Properties=&quot;&quot;">
            <x15:dbTables>
              <x15:dbTable name="DateTable"/>
            </x15:dbTables>
          </x15:oledbPr>
        </x15:connection>
      </ext>
    </extLst>
  </connection>
  <connection id="2" xr16:uid="{0716386B-7626-400A-9109-FEBABF53A675}" name="Query - Flare Hours" description="Connection to the 'Flare Hours' query in the workbook." type="100" refreshedVersion="8" minRefreshableVersion="5">
    <extLst>
      <ext xmlns:x15="http://schemas.microsoft.com/office/spreadsheetml/2010/11/main" uri="{DE250136-89BD-433C-8126-D09CA5730AF9}">
        <x15:connection id="c865c5a0-917f-4172-850f-2132850e2a09">
          <x15:oledbPr connection="Provider=Microsoft.Mashup.OleDb.1;Data Source=$Workbook$;Location=&quot;Flare Hours&quot;;Extended Properties=&quot;&quot;">
            <x15:dbTables>
              <x15:dbTable name="Flare Hours"/>
            </x15:dbTables>
          </x15:oledbPr>
        </x15:connection>
      </ext>
    </extLst>
  </connection>
  <connection id="3" xr16:uid="{36077C64-F41D-4024-9C3A-F14C240A12FF}" keepAlive="1" name="Query - SharePointMaster" description="Connection to the 'SharePointMaster' query in the workbook." type="5" refreshedVersion="0" background="1">
    <dbPr connection="Provider=Microsoft.Mashup.OleDb.1;Data Source=$Workbook$;Location=SharePointMaster;Extended Properties=&quot;&quot;" command="SELECT * FROM [SharePointMaster]"/>
  </connection>
  <connection id="4" xr16:uid="{180590EF-2A87-4F9B-9591-106AE0BECD6E}" name="Query - Site" description="Connection to the 'Site' query in the workbook." type="100" refreshedVersion="8" minRefreshableVersion="5">
    <extLst>
      <ext xmlns:x15="http://schemas.microsoft.com/office/spreadsheetml/2010/11/main" uri="{DE250136-89BD-433C-8126-D09CA5730AF9}">
        <x15:connection id="7d037c60-f5b0-4c58-bfb8-fa7f5f3fcaa1" excludeFromRefreshAll="1">
          <x15:oledbPr connection="Provider=Microsoft.Mashup.OleDb.1;Data Source=$Workbook$;Location=Site;Extended Properties=&quot;&quot;">
            <x15:dbTables>
              <x15:dbTable name="Site"/>
            </x15:dbTables>
          </x15:oledbPr>
        </x15:connection>
      </ext>
    </extLst>
  </connection>
  <connection id="5" xr16:uid="{00000000-0015-0000-FFFF-FFFF24000000}" keepAlive="1" name="ThisWorkbookDataModel" description="Data Model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<sst xmlns="http://schemas.openxmlformats.org/spreadsheetml/2006/main" count="42" uniqueCount="34">
  <si>
    <t>Site Name</t>
  </si>
  <si>
    <t>Permit Reference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</si>
  <si>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</si>
  <si>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</si>
  <si>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</si>
  <si>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</si>
  <si>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</si>
  <si>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</si>
  <si>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Postcode</t>
  </si>
  <si>
    <t>Flare present (Yes or No)</t>
  </si>
  <si>
    <t>Does the site have a gas management plan. Yes or no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</si>
  <si>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</si>
  <si>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</si>
  <si>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</si>
  <si>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</si>
  <si>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</si>
  <si>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Landfill Gas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</si>
  <si>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</si>
  <si>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</si>
  <si>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</si>
  <si>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</si>
  <si>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</si>
  <si>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</si>
  <si>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Does the site have a landfill gas collection system? Yes or no</t>
  </si>
  <si>
    <t xml:space="preserve">Is landfill gas collected measured, estimated or calculated? </t>
  </si>
  <si>
    <t>Flare type. Comment on type/spec of flare. Flare capacity. Flare Height. Age. Temperature of flare.</t>
  </si>
  <si>
    <t xml:space="preserve">GAS UTILIASTION  </t>
  </si>
  <si>
    <t>Trecatti Landfill</t>
  </si>
  <si>
    <t>CF48 4AB</t>
  </si>
  <si>
    <t>RP3733PC</t>
  </si>
  <si>
    <t>Yes</t>
  </si>
  <si>
    <t>Measured</t>
  </si>
  <si>
    <t xml:space="preserve">X4 Operational J320 Jenbachers. X 1 mothballed J320 Jenbacher. Capacity between 1006 and 1067 kW. </t>
  </si>
  <si>
    <t xml:space="preserve">X3 Uniflare design. Capacity 2500,1500,500 m3/hr. Flare temp 100 degrees c with a retention time of 0.3 seconds.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</si>
</sst>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0" fillId="8" borderId="1" xfId="0" applyFill="1" applyBorder="1" applyAlignment="1">
      <alignment horizontal="center" vertical="center" wrapText="1"/>
    </xf>
    <xf numFmtId="0" fontId="0" fillId="8" borderId="0" xfId="0" applyFill="1"/>
    <xf numFmtId="49" fontId="0" fillId="0" borderId="3" xfId="0" applyNumberFormat="1" applyBorder="1"/>
    <xf numFmtId="49" fontId="1" fillId="8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49" fontId="1" fillId="8" borderId="7" xfId="0" applyNumberFormat="1" applyFont="1" applyFill="1" applyBorder="1"/>
    <xf numFmtId="0" fontId="0" fillId="8" borderId="7" xfId="0" applyFill="1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164" fontId="0" fillId="0" borderId="1" xfId="0" applyNumberFormat="1" applyBorder="1"/>
    <xf numFmtId="1" fontId="0" fillId="0" borderId="1" xfId="0" applyNumberFormat="1" applyBorder="1"/>
    <xf numFmtId="4" fontId="0" fillId="0" borderId="1" xfId="0" applyNumberFormat="1" applyBorder="1"/>
    <xf numFmtId="4" fontId="0" fillId="0" borderId="1" xfId="0" applyNumberForma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289D-A632-4540-A978-DAE7D339E42C}">
  <dimension ref="B1:B6"/>
  <sheetViews>
    <sheetView workbookViewId="0">
      <selection activeCell="B5" sqref="B5"/>
    </sheetView>
  </sheetViews>
  <sheetFormatPr defaultRowHeight="14.5" x14ac:dyDescent="0.35"/>
  <cols>
    <col min="2" max="2" width="111.36328125" customWidth="1"/>
  </cols>
  <sheetData>
    <row r="1" spans="2:2" x14ac:dyDescent="0.35">
      <c r="B1" s="11"/>
    </row>
    <row r="2" spans="2:2" ht="30" customHeight="1" x14ac:dyDescent="0.35">
      <c r="B2" s="12" t="s">
        <v>17</v>
      </c>
    </row>
    <row r="3" spans="2:2" ht="15.65" customHeight="1" x14ac:dyDescent="0.35">
      <c r="B3" s="13"/>
    </row>
    <row r="4" spans="2:2" ht="15.5" x14ac:dyDescent="0.35">
      <c r="B4" s="14" t="s">
        <v>20</v>
      </c>
    </row>
    <row r="5" spans="2:2" x14ac:dyDescent="0.35">
      <c r="B5" s="15"/>
    </row>
    <row r="6" spans="2:2" x14ac:dyDescent="0.35">
      <c r="B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4CBD-AE24-4334-BF46-604234EE0BB0}">
  <sheetPr>
    <pageSetUpPr fitToPage="1"/>
  </sheetPr>
  <dimension ref="A1:S31"/>
  <sheetViews>
    <sheetView tabSelected="1" topLeftCell="L1" workbookViewId="0">
      <selection activeCell="P8" sqref="P8"/>
    </sheetView>
  </sheetViews>
  <sheetFormatPr defaultRowHeight="14.5" x14ac:dyDescent="0.35"/>
  <cols>
    <col min="1" max="1" width="11.54296875" style="10" customWidth="1"/>
    <col min="2" max="2" width="12.1796875" style="10" customWidth="1"/>
    <col min="3" max="3" width="9.08984375" style="10" customWidth="1"/>
    <col min="4" max="6" width="17.08984375" customWidth="1"/>
    <col min="7" max="7" width="7.81640625" customWidth="1"/>
    <col min="8" max="8" width="14.36328125" customWidth="1"/>
    <col min="9" max="9" width="14.90625" customWidth="1"/>
    <col min="10" max="10" width="15.36328125" customWidth="1"/>
    <col min="11" max="11" width="14.90625" customWidth="1"/>
    <col min="12" max="12" width="13.1796875" customWidth="1"/>
    <col min="13" max="13" width="12.1796875" customWidth="1"/>
    <col min="14" max="14" width="12" customWidth="1"/>
    <col min="15" max="15" width="14.1796875" customWidth="1"/>
    <col min="16" max="16" width="14.6328125" customWidth="1"/>
    <col min="17" max="17" width="15.36328125" customWidth="1"/>
    <col min="18" max="18" width="22.54296875" customWidth="1"/>
    <col min="19" max="19" width="22.6328125" customWidth="1"/>
  </cols>
  <sheetData>
    <row r="1" spans="1:19" s="18" customFormat="1" x14ac:dyDescent="0.35">
      <c r="A1" s="24" t="s">
        <v>19</v>
      </c>
      <c r="B1" s="25"/>
      <c r="C1" s="26"/>
      <c r="D1" s="30" t="s">
        <v>16</v>
      </c>
      <c r="E1" s="30"/>
      <c r="F1" s="30"/>
      <c r="G1" s="29" t="s">
        <v>7</v>
      </c>
      <c r="H1" s="31" t="s">
        <v>15</v>
      </c>
      <c r="I1" s="31"/>
      <c r="J1" s="33" t="s">
        <v>26</v>
      </c>
      <c r="K1" s="33"/>
      <c r="L1" s="33"/>
      <c r="M1" s="33"/>
      <c r="N1" s="34" t="s">
        <v>13</v>
      </c>
      <c r="O1" s="34"/>
      <c r="P1" s="34"/>
      <c r="Q1" s="34"/>
      <c r="R1" s="35" t="s">
        <v>14</v>
      </c>
      <c r="S1" s="35"/>
    </row>
    <row r="2" spans="1:19" s="1" customFormat="1" ht="72" customHeight="1" x14ac:dyDescent="0.35">
      <c r="A2" s="9" t="s">
        <v>0</v>
      </c>
      <c r="B2" s="9" t="s">
        <v>1</v>
      </c>
      <c r="C2" s="9" t="s">
        <v>8</v>
      </c>
      <c r="D2" s="2" t="s">
        <v>23</v>
      </c>
      <c r="E2" s="2" t="s">
        <v>24</v>
      </c>
      <c r="F2" s="2" t="s">
        <v>10</v>
      </c>
      <c r="G2" s="29"/>
      <c r="H2" s="3" t="s">
        <v>5</v>
      </c>
      <c r="I2" s="3" t="s">
        <v>6</v>
      </c>
      <c r="J2" s="4" t="s">
        <v>11</v>
      </c>
      <c r="K2" s="4" t="s">
        <v>2</v>
      </c>
      <c r="L2" s="4" t="s">
        <v>12</v>
      </c>
      <c r="M2" s="4" t="s">
        <v>21</v>
      </c>
      <c r="N2" s="5" t="s">
        <v>9</v>
      </c>
      <c r="O2" s="5" t="s">
        <v>3</v>
      </c>
      <c r="P2" s="5" t="s">
        <v>4</v>
      </c>
      <c r="Q2" s="5" t="s">
        <v>22</v>
      </c>
      <c r="R2" s="6" t="s">
        <v>18</v>
      </c>
      <c r="S2" s="6" t="s">
        <v>25</v>
      </c>
    </row>
    <row r="3" spans="1:19" ht="70.25" customHeight="1" x14ac:dyDescent="0.35">
      <c r="A3" s="27" t="s">
        <v>27</v>
      </c>
      <c r="B3" s="27" t="s">
        <v>29</v>
      </c>
      <c r="C3" s="27" t="s">
        <v>28</v>
      </c>
      <c r="D3" s="7" t="s">
        <v>30</v>
      </c>
      <c r="E3" s="7" t="s">
        <v>31</v>
      </c>
      <c r="F3" s="7" t="s">
        <v>30</v>
      </c>
      <c r="G3" s="17">
        <v>2022</v>
      </c>
      <c r="H3" s="19">
        <v>49.663000000000004</v>
      </c>
      <c r="I3" s="20">
        <v>1682.1923076923076</v>
      </c>
      <c r="J3" s="8" t="s">
        <v>30</v>
      </c>
      <c r="K3" s="22">
        <v>14736004.615384614</v>
      </c>
      <c r="L3" s="22">
        <f>K3*H3</f>
        <v>731834197.21384609</v>
      </c>
      <c r="M3" s="23">
        <f>20961.3661866232*1000</f>
        <v>20961366.186623201</v>
      </c>
      <c r="N3" s="22" t="s">
        <v>30</v>
      </c>
      <c r="O3" s="22">
        <v>713536.22132992744</v>
      </c>
      <c r="P3" s="21">
        <f>O3*(H3/100)</f>
        <v>354363.49359908188</v>
      </c>
      <c r="Q3" s="20">
        <v>30.689999999999827</v>
      </c>
      <c r="R3" s="32" t="s">
        <v>32</v>
      </c>
      <c r="S3" s="32" t="s">
        <v>33</v>
      </c>
    </row>
    <row r="4" spans="1:19" ht="101.4" customHeight="1" x14ac:dyDescent="0.35">
      <c r="A4" s="28"/>
      <c r="B4" s="28"/>
      <c r="C4" s="28"/>
      <c r="D4" s="7" t="s">
        <v>30</v>
      </c>
      <c r="E4" s="7" t="s">
        <v>31</v>
      </c>
      <c r="F4" s="7" t="s">
        <v>30</v>
      </c>
      <c r="G4" s="17">
        <v>2021</v>
      </c>
      <c r="H4" s="8">
        <v>50.1</v>
      </c>
      <c r="I4" s="20">
        <v>1678.9708737864078</v>
      </c>
      <c r="J4" s="8" t="s">
        <v>30</v>
      </c>
      <c r="K4" s="22">
        <v>14707784.854368933</v>
      </c>
      <c r="L4" s="22">
        <f>K4*H4</f>
        <v>736860021.20388353</v>
      </c>
      <c r="M4" s="23">
        <f>21138.3668759178*1000</f>
        <v>21138366.8759178</v>
      </c>
      <c r="N4" s="22" t="s">
        <v>30</v>
      </c>
      <c r="O4" s="22">
        <v>493230.99121568911</v>
      </c>
      <c r="P4" s="21">
        <f>O4*(H4/100)</f>
        <v>247108.72659906023</v>
      </c>
      <c r="Q4" s="20">
        <v>304.48000000000076</v>
      </c>
      <c r="R4" s="32"/>
      <c r="S4" s="32"/>
    </row>
    <row r="5" spans="1:19" x14ac:dyDescent="0.35">
      <c r="A5"/>
      <c r="B5"/>
      <c r="C5"/>
    </row>
    <row r="6" spans="1:19" x14ac:dyDescent="0.35">
      <c r="A6"/>
      <c r="B6"/>
      <c r="C6"/>
    </row>
    <row r="7" spans="1:19" x14ac:dyDescent="0.35">
      <c r="A7"/>
      <c r="B7"/>
      <c r="C7"/>
    </row>
    <row r="8" spans="1:19" x14ac:dyDescent="0.35">
      <c r="A8"/>
      <c r="B8"/>
      <c r="C8"/>
    </row>
    <row r="9" spans="1:19" x14ac:dyDescent="0.35">
      <c r="A9"/>
      <c r="B9"/>
      <c r="C9"/>
    </row>
    <row r="10" spans="1:19" x14ac:dyDescent="0.35">
      <c r="A10"/>
      <c r="B10"/>
      <c r="C10"/>
    </row>
    <row r="11" spans="1:19" x14ac:dyDescent="0.35">
      <c r="A11"/>
      <c r="B11"/>
      <c r="C11"/>
    </row>
    <row r="12" spans="1:19" x14ac:dyDescent="0.35">
      <c r="A12"/>
      <c r="B12"/>
      <c r="C12"/>
    </row>
    <row r="13" spans="1:19" x14ac:dyDescent="0.35">
      <c r="A13"/>
      <c r="B13"/>
      <c r="C13"/>
    </row>
    <row r="14" spans="1:19" x14ac:dyDescent="0.35">
      <c r="A14"/>
      <c r="B14"/>
      <c r="C14"/>
    </row>
    <row r="15" spans="1:19" x14ac:dyDescent="0.35">
      <c r="A15"/>
      <c r="B15"/>
      <c r="C15"/>
    </row>
    <row r="16" spans="1:19" x14ac:dyDescent="0.35">
      <c r="A16"/>
      <c r="B16"/>
      <c r="C16"/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</sheetData>
  <mergeCells count="12">
    <mergeCell ref="H1:I1"/>
    <mergeCell ref="R3:R4"/>
    <mergeCell ref="S3:S4"/>
    <mergeCell ref="J1:M1"/>
    <mergeCell ref="N1:Q1"/>
    <mergeCell ref="R1:S1"/>
    <mergeCell ref="A1:C1"/>
    <mergeCell ref="A3:A4"/>
    <mergeCell ref="B3:B4"/>
    <mergeCell ref="C3:C4"/>
    <mergeCell ref="G1:G2"/>
    <mergeCell ref="D1:F1"/>
  </mergeCells>
  <dataValidations count="2">
    <dataValidation type="list" allowBlank="1" showInputMessage="1" showErrorMessage="1" sqref="E5:E21 D3:D21 F3:F21 J3:J21 N3:N22" xr:uid="{0ADD51A2-BADD-4B8C-9F78-74DAA87C2604}">
      <formula1>"Yes,No"</formula1>
    </dataValidation>
    <dataValidation type="list" allowBlank="1" showInputMessage="1" showErrorMessage="1" sqref="E3:E4" xr:uid="{E14E8DE0-398E-4EF6-8104-F8172309AF40}">
      <formula1>"Measured, Estimated, Calculated"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REGU-386-5579802</_dlc_DocId>
    <_dlc_DocIdUrl xmlns="9be56660-2c31-41ef-bc00-23e72f632f2a">
      <Url>https://cyfoethnaturiolcymru.sharepoint.com/teams/Regulatory/Permitting/_layouts/15/DocIdRedir.aspx?ID=REGU-386-5579802</Url>
      <Description>REGU-386-5579802</Description>
    </_dlc_DocIdUrl>
    <Site_x0020_Name xmlns="859f7ad6-93f6-4205-b62b-a17f28acbbac">Trecatti Landfill</Site_x0020_Name>
    <Internal_x002f_External xmlns="859f7ad6-93f6-4205-b62b-a17f28acbbac">Incoming document</Internal_x002f_External>
    <Post_x0020_code xmlns="859f7ad6-93f6-4205-b62b-a17f28acbbac">CF48 4AB</Post_x0020_code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Coronation Road, Cressex, High Wycombe, Bucks HP12 3TZ</Addressee>
    <Process_x0020_Type xmlns="859f7ad6-93f6-4205-b62b-a17f28acbbac">Permit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2024-02-21T00:00:00+00:00</Document_x0020_Date>
    <Facility_x0020_Address xmlns="859f7ad6-93f6-4205-b62b-a17f28acbbac">Trecatti Landfill, Fochriw Road, Merthyr Tydfil CF48 4AB</Facility_x0020_Address>
    <Environment_x0020_Sub_x0020_Folder xmlns="859f7ad6-93f6-4205-b62b-a17f28acbbac">Licence supervision</Environment_x0020_Sub_x0020_Folder>
    <Customer_x0020_Name xmlns="859f7ad6-93f6-4205-b62b-a17f28acbbac">Biffa Waste Services Ltd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E250C480-BECC-45E7-95AF-FFF16FEDC102}"/>
</file>

<file path=customXml/itemProps2.xml><?xml version="1.0" encoding="utf-8"?>
<ds:datastoreItem xmlns:ds="http://schemas.openxmlformats.org/officeDocument/2006/customXml" ds:itemID="{DE51B677-1F85-4B6B-8925-A9D70D59A0BF}"/>
</file>

<file path=customXml/itemProps3.xml><?xml version="1.0" encoding="utf-8"?>
<ds:datastoreItem xmlns:ds="http://schemas.openxmlformats.org/officeDocument/2006/customXml" ds:itemID="{23EFF36D-3BEE-4323-91FF-A8EFC7BE6B01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AAF0E35E-7EF2-4C06-A2DD-0D553041CED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Lewis-Davies, Katie</dc:creator>
  <cp:lastModifiedBy>Matthew Gough</cp:lastModifiedBy>
  <cp:lastPrinted>2023-09-08T10:29:21Z</cp:lastPrinted>
  <dcterms:created xsi:type="dcterms:W3CDTF">2023-09-04T12:17:32Z</dcterms:created>
  <dcterms:modified xsi:type="dcterms:W3CDTF">2023-10-02T13:05:14Z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fc437b9b-ee8c-4973-8bc0-1f75b06e63dc</vt:lpwstr>
  </property>
  <property fmtid="{D5CDD505-2E9C-101B-9397-08002B2CF9AE}" pid="4" name="MediaServiceImageTags">
    <vt:lpwstr/>
  </property>
</Properties>
</file>