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03. Deployment Admin/Online form templates/LPD1/"/>
    </mc:Choice>
  </mc:AlternateContent>
  <xr:revisionPtr revIDLastSave="0" documentId="13_ncr:1_{EABC3951-22A0-4062-B52E-9389A6895A70}" xr6:coauthVersionLast="45" xr6:coauthVersionMax="45"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C65" i="1" l="1"/>
  <c r="D65" i="1"/>
  <c r="E65" i="1"/>
  <c r="F65" i="1"/>
  <c r="G65" i="1"/>
  <c r="H65" i="1"/>
  <c r="I65" i="1"/>
  <c r="J65" i="1"/>
  <c r="K65" i="1"/>
  <c r="L65" i="1"/>
  <c r="M65" i="1"/>
  <c r="N65" i="1"/>
  <c r="O65" i="1"/>
  <c r="P65" i="1"/>
  <c r="Q65" i="1"/>
  <c r="R65" i="1"/>
  <c r="S65" i="1"/>
  <c r="T65" i="1"/>
  <c r="U65" i="1"/>
  <c r="C65" i="21"/>
  <c r="D65" i="21"/>
  <c r="E65" i="21"/>
  <c r="F65" i="21"/>
  <c r="G65" i="21"/>
  <c r="H65" i="21"/>
  <c r="I65" i="21"/>
  <c r="J65" i="21"/>
  <c r="K65" i="21"/>
  <c r="L65" i="21"/>
  <c r="M65" i="21"/>
  <c r="N65" i="21"/>
  <c r="O65" i="21"/>
  <c r="P65" i="21"/>
  <c r="Q65" i="21"/>
  <c r="R65" i="21"/>
  <c r="S65" i="21"/>
  <c r="T65" i="21"/>
  <c r="U65" i="21"/>
  <c r="C65" i="27"/>
  <c r="D65" i="27"/>
  <c r="E65" i="27"/>
  <c r="F65" i="27"/>
  <c r="G65" i="27"/>
  <c r="H65" i="27"/>
  <c r="I65" i="27"/>
  <c r="J65" i="27"/>
  <c r="K65" i="27"/>
  <c r="L65" i="27"/>
  <c r="M65" i="27"/>
  <c r="N65" i="27"/>
  <c r="O65" i="27"/>
  <c r="P65" i="27"/>
  <c r="Q65" i="27"/>
  <c r="R65" i="27"/>
  <c r="S65" i="27"/>
  <c r="T65" i="27"/>
  <c r="U65" i="27"/>
  <c r="C65" i="28"/>
  <c r="D65" i="28"/>
  <c r="E65" i="28"/>
  <c r="F65" i="28"/>
  <c r="G65" i="28"/>
  <c r="H65" i="28"/>
  <c r="I65" i="28"/>
  <c r="J65" i="28"/>
  <c r="K65" i="28"/>
  <c r="L65" i="28"/>
  <c r="M65" i="28"/>
  <c r="N65" i="28"/>
  <c r="O65" i="28"/>
  <c r="P65" i="28"/>
  <c r="Q65" i="28"/>
  <c r="R65" i="28"/>
  <c r="S65" i="28"/>
  <c r="T65" i="28"/>
  <c r="U65" i="28"/>
  <c r="C65" i="30"/>
  <c r="D65" i="30"/>
  <c r="E65" i="30"/>
  <c r="F65" i="30"/>
  <c r="G65" i="30"/>
  <c r="H65" i="30"/>
  <c r="I65" i="30"/>
  <c r="J65" i="30"/>
  <c r="K65" i="30"/>
  <c r="L65" i="30"/>
  <c r="M65" i="30"/>
  <c r="N65" i="30"/>
  <c r="O65" i="30"/>
  <c r="P65" i="30"/>
  <c r="Q65" i="30"/>
  <c r="R65" i="30"/>
  <c r="S65" i="30"/>
  <c r="T65" i="30"/>
  <c r="U65" i="30"/>
  <c r="C65" i="26"/>
  <c r="D65" i="26"/>
  <c r="E65" i="26"/>
  <c r="F65" i="26"/>
  <c r="G65" i="26"/>
  <c r="H65" i="26"/>
  <c r="I65" i="26"/>
  <c r="J65" i="26"/>
  <c r="K65" i="26"/>
  <c r="L65" i="26"/>
  <c r="M65" i="26"/>
  <c r="N65" i="26"/>
  <c r="O65" i="26"/>
  <c r="P65" i="26"/>
  <c r="Q65" i="26"/>
  <c r="R65" i="26"/>
  <c r="S65" i="26"/>
  <c r="T65" i="26"/>
  <c r="U65" i="26"/>
  <c r="C65" i="24"/>
  <c r="D65" i="24"/>
  <c r="E65" i="24"/>
  <c r="F65" i="24"/>
  <c r="G65" i="24"/>
  <c r="H65" i="24"/>
  <c r="I65" i="24"/>
  <c r="J65" i="24"/>
  <c r="K65" i="24"/>
  <c r="L65" i="24"/>
  <c r="M65" i="24"/>
  <c r="N65" i="24"/>
  <c r="O65" i="24"/>
  <c r="P65" i="24"/>
  <c r="Q65" i="24"/>
  <c r="R65" i="24"/>
  <c r="S65" i="24"/>
  <c r="T65" i="24"/>
  <c r="U65" i="24"/>
  <c r="C65" i="29"/>
  <c r="D65" i="29"/>
  <c r="E65" i="29"/>
  <c r="F65" i="29"/>
  <c r="G65" i="29"/>
  <c r="H65" i="29"/>
  <c r="I65" i="29"/>
  <c r="J65" i="29"/>
  <c r="K65" i="29"/>
  <c r="L65" i="29"/>
  <c r="M65" i="29"/>
  <c r="N65" i="29"/>
  <c r="O65" i="29"/>
  <c r="P65" i="29"/>
  <c r="Q65" i="29"/>
  <c r="R65" i="29"/>
  <c r="S65" i="29"/>
  <c r="T65" i="29"/>
  <c r="U65" i="29"/>
  <c r="C65" i="23"/>
  <c r="D65" i="23"/>
  <c r="E65" i="23"/>
  <c r="F65" i="23"/>
  <c r="G65" i="23"/>
  <c r="H65" i="23"/>
  <c r="I65" i="23"/>
  <c r="J65" i="23"/>
  <c r="K65" i="23"/>
  <c r="L65" i="23"/>
  <c r="M65" i="23"/>
  <c r="N65" i="23"/>
  <c r="O65" i="23"/>
  <c r="P65" i="23"/>
  <c r="Q65" i="23"/>
  <c r="R65" i="23"/>
  <c r="S65" i="23"/>
  <c r="T65" i="23"/>
  <c r="U65" i="23"/>
  <c r="C65" i="22"/>
  <c r="D65" i="22"/>
  <c r="E65" i="22"/>
  <c r="F65" i="22"/>
  <c r="G65" i="22"/>
  <c r="H65" i="22"/>
  <c r="I65" i="22"/>
  <c r="J65" i="22"/>
  <c r="K65" i="22"/>
  <c r="L65" i="22"/>
  <c r="M65" i="22"/>
  <c r="N65" i="22"/>
  <c r="O65" i="22"/>
  <c r="P65" i="22"/>
  <c r="Q65" i="22"/>
  <c r="R65" i="22"/>
  <c r="S65" i="22"/>
  <c r="T65" i="22"/>
  <c r="U65" i="22"/>
  <c r="B65" i="22"/>
  <c r="B65" i="23"/>
  <c r="B65" i="29"/>
  <c r="B65" i="24"/>
  <c r="B65" i="26"/>
  <c r="B65" i="30"/>
  <c r="B65" i="28"/>
  <c r="B65" i="1"/>
  <c r="B65" i="27"/>
  <c r="B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K58" i="21"/>
  <c r="K61" i="21" s="1"/>
  <c r="K64" i="21" s="1"/>
  <c r="R19" i="24"/>
  <c r="I21" i="27"/>
  <c r="I23" i="27" s="1"/>
  <c r="Q21" i="27"/>
  <c r="R58" i="21"/>
  <c r="R61" i="21" s="1"/>
  <c r="R64" i="21" s="1"/>
  <c r="O57" i="21"/>
  <c r="A43" i="21"/>
  <c r="J58" i="21"/>
  <c r="J61" i="21" s="1"/>
  <c r="E19" i="21"/>
  <c r="G23" i="26"/>
  <c r="D58" i="29"/>
  <c r="D61" i="29" s="1"/>
  <c r="P23" i="26"/>
  <c r="G21" i="27"/>
  <c r="G23" i="27" s="1"/>
  <c r="O21" i="27"/>
  <c r="O23" i="27" s="1"/>
  <c r="D58" i="30"/>
  <c r="D61" i="30" s="1"/>
  <c r="L58" i="30"/>
  <c r="L61" i="30" s="1"/>
  <c r="L64" i="30" s="1"/>
  <c r="R58" i="23"/>
  <c r="R61" i="23" s="1"/>
  <c r="H21" i="27"/>
  <c r="H23"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P58" i="22"/>
  <c r="P61" i="22" s="1"/>
  <c r="P64" i="22" s="1"/>
  <c r="F59" i="22"/>
  <c r="K58" i="29"/>
  <c r="K61" i="29" s="1"/>
  <c r="F19" i="23"/>
  <c r="I58" i="23"/>
  <c r="I61" i="23" s="1"/>
  <c r="I64" i="23" s="1"/>
  <c r="Q58" i="23"/>
  <c r="Q61" i="23" s="1"/>
  <c r="L58" i="29"/>
  <c r="L61" i="29" s="1"/>
  <c r="T58" i="29"/>
  <c r="T61" i="29" s="1"/>
  <c r="T64" i="29" s="1"/>
  <c r="I23" i="30"/>
  <c r="Q23" i="30"/>
  <c r="E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R21" i="27"/>
  <c r="R23"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K58" i="22"/>
  <c r="K61" i="22" s="1"/>
  <c r="K64" i="22" s="1"/>
  <c r="S58" i="22"/>
  <c r="S61" i="22" s="1"/>
  <c r="S64" i="22" s="1"/>
  <c r="F57" i="23"/>
  <c r="D23" i="24"/>
  <c r="L23" i="24"/>
  <c r="T23" i="24"/>
  <c r="G58" i="24"/>
  <c r="G61" i="24" s="1"/>
  <c r="O58" i="24"/>
  <c r="O61" i="24" s="1"/>
  <c r="N59" i="24"/>
  <c r="C58" i="26"/>
  <c r="C61" i="26" s="1"/>
  <c r="C64"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D64" i="30"/>
  <c r="I57" i="30"/>
  <c r="M19" i="21"/>
  <c r="G57" i="21"/>
  <c r="J19" i="22"/>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H23" i="30"/>
  <c r="G23" i="30"/>
  <c r="R19" i="30"/>
  <c r="F63" i="30"/>
  <c r="N63" i="30"/>
  <c r="K19" i="30"/>
  <c r="S19" i="30"/>
  <c r="S23" i="30"/>
  <c r="A31" i="30"/>
  <c r="A33" i="30"/>
  <c r="A39" i="30"/>
  <c r="A41" i="30"/>
  <c r="A47" i="30"/>
  <c r="A49" i="30"/>
  <c r="G57" i="30"/>
  <c r="O57" i="30"/>
  <c r="G59" i="30"/>
  <c r="G64" i="30" s="1"/>
  <c r="O59" i="30"/>
  <c r="G63" i="30"/>
  <c r="O63" i="30"/>
  <c r="P63" i="30"/>
  <c r="I63" i="30"/>
  <c r="Q63" i="30"/>
  <c r="T19" i="30"/>
  <c r="E19" i="30"/>
  <c r="N19" i="30"/>
  <c r="V19" i="30"/>
  <c r="F23"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H64"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4" i="22" l="1"/>
  <c r="D64" i="22"/>
  <c r="Q64" i="22"/>
  <c r="U64" i="22"/>
  <c r="U66" i="22" s="1"/>
  <c r="S64" i="23"/>
  <c r="M64" i="23"/>
  <c r="M66" i="23" s="1"/>
  <c r="R64" i="23"/>
  <c r="R66" i="23" s="1"/>
  <c r="M64" i="29"/>
  <c r="D64" i="29"/>
  <c r="O64" i="24"/>
  <c r="O66" i="24" s="1"/>
  <c r="I64" i="24"/>
  <c r="M64" i="24"/>
  <c r="S64" i="24"/>
  <c r="T64" i="26"/>
  <c r="T66" i="26" s="1"/>
  <c r="E64" i="26"/>
  <c r="E66" i="26" s="1"/>
  <c r="M64" i="28"/>
  <c r="S64" i="28"/>
  <c r="P64" i="27"/>
  <c r="G64" i="21"/>
  <c r="G66" i="21" s="1"/>
  <c r="S64" i="21"/>
  <c r="S66" i="21" s="1"/>
  <c r="E64" i="21"/>
  <c r="E66" i="21" s="1"/>
  <c r="F64" i="21"/>
  <c r="F66" i="21" s="1"/>
  <c r="N64" i="28"/>
  <c r="N66" i="28" s="1"/>
  <c r="J64" i="21"/>
  <c r="J66" i="21" s="1"/>
  <c r="F64" i="24"/>
  <c r="F66" i="24" s="1"/>
  <c r="F64" i="28"/>
  <c r="F66" i="28" s="1"/>
  <c r="D64" i="26"/>
  <c r="H64" i="29"/>
  <c r="H66" i="29" s="1"/>
  <c r="S64" i="30"/>
  <c r="S66" i="30" s="1"/>
  <c r="Q64" i="23"/>
  <c r="Q66" i="23" s="1"/>
  <c r="F64" i="30"/>
  <c r="F66" i="30" s="1"/>
  <c r="K64" i="23"/>
  <c r="K66" i="23" s="1"/>
  <c r="R64" i="26"/>
  <c r="E64" i="24"/>
  <c r="E66" i="24" s="1"/>
  <c r="J64" i="22"/>
  <c r="J66" i="22" s="1"/>
  <c r="H64" i="21"/>
  <c r="H64" i="28"/>
  <c r="H66" i="28" s="1"/>
  <c r="G64" i="28"/>
  <c r="G66" i="28" s="1"/>
  <c r="P64" i="26"/>
  <c r="E64" i="28"/>
  <c r="E66" i="28" s="1"/>
  <c r="N64" i="23"/>
  <c r="J64" i="26"/>
  <c r="B64" i="23"/>
  <c r="B66" i="23" s="1"/>
  <c r="M64" i="27"/>
  <c r="M66" i="27" s="1"/>
  <c r="H64" i="27"/>
  <c r="H66" i="27" s="1"/>
  <c r="G64" i="22"/>
  <c r="G66" i="22" s="1"/>
  <c r="L64" i="29"/>
  <c r="G64" i="24"/>
  <c r="G66" i="24" s="1"/>
  <c r="H64" i="24"/>
  <c r="H66" i="24" s="1"/>
  <c r="D64" i="23"/>
  <c r="K64" i="24"/>
  <c r="P64" i="24"/>
  <c r="U64" i="29"/>
  <c r="U66" i="29" s="1"/>
  <c r="O66" i="21"/>
  <c r="M64" i="30"/>
  <c r="M66" i="30" s="1"/>
  <c r="K64" i="26"/>
  <c r="K66" i="26" s="1"/>
  <c r="C64" i="28"/>
  <c r="C66" i="28" s="1"/>
  <c r="C64" i="24"/>
  <c r="C66" i="24" s="1"/>
  <c r="L64" i="27"/>
  <c r="L66" i="27" s="1"/>
  <c r="R64" i="24"/>
  <c r="R66" i="24" s="1"/>
  <c r="K64" i="29"/>
  <c r="K66" i="29" s="1"/>
  <c r="J64" i="29"/>
  <c r="J66" i="29" s="1"/>
  <c r="E64" i="29"/>
  <c r="E66" i="29" s="1"/>
  <c r="M64" i="21"/>
  <c r="P64" i="28"/>
  <c r="P66" i="28" s="1"/>
  <c r="I64" i="21"/>
  <c r="I66" i="21" s="1"/>
  <c r="U64" i="28"/>
  <c r="U66" i="28" s="1"/>
  <c r="U64" i="24"/>
  <c r="U66" i="24" s="1"/>
  <c r="F64" i="23"/>
  <c r="F66" i="23" s="1"/>
  <c r="U64" i="27"/>
  <c r="U66" i="27" s="1"/>
  <c r="C19" i="22"/>
  <c r="C20" i="22" s="1"/>
  <c r="S66" i="27"/>
  <c r="D66" i="30"/>
  <c r="Q66" i="30"/>
  <c r="N66" i="22"/>
  <c r="B64" i="22"/>
  <c r="B66" i="22" s="1"/>
  <c r="B64" i="29"/>
  <c r="B66" i="29" s="1"/>
  <c r="B64" i="28"/>
  <c r="B66" i="28" s="1"/>
  <c r="B64" i="27"/>
  <c r="B66" i="27" s="1"/>
  <c r="B64" i="26"/>
  <c r="B66" i="26" s="1"/>
  <c r="B64" i="21"/>
  <c r="B66" i="21" s="1"/>
  <c r="T66" i="29"/>
  <c r="P66" i="22"/>
  <c r="O64" i="27"/>
  <c r="O66" i="27" s="1"/>
  <c r="O64" i="28"/>
  <c r="O66" i="28" s="1"/>
  <c r="N64" i="27"/>
  <c r="N66" i="27" s="1"/>
  <c r="N64" i="30"/>
  <c r="N66" i="30" s="1"/>
  <c r="L66" i="30"/>
  <c r="J66" i="28"/>
  <c r="G64" i="26"/>
  <c r="G66" i="26" s="1"/>
  <c r="G64" i="29"/>
  <c r="G66" i="29" s="1"/>
  <c r="F64" i="22"/>
  <c r="F66" i="22" s="1"/>
  <c r="D66" i="29"/>
  <c r="O64" i="26"/>
  <c r="O66" i="26" s="1"/>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F66" i="27" s="1"/>
  <c r="T66" i="27"/>
  <c r="L66" i="29"/>
  <c r="Q66" i="22"/>
  <c r="J66" i="26"/>
  <c r="C66" i="22"/>
  <c r="T66" i="21"/>
  <c r="S66" i="23"/>
  <c r="H66" i="30"/>
  <c r="E66" i="30"/>
  <c r="S66" i="24"/>
  <c r="L66" i="21"/>
  <c r="D66" i="22"/>
  <c r="S66" i="26"/>
  <c r="L66" i="28"/>
  <c r="L66" i="26"/>
  <c r="T66" i="30"/>
  <c r="C66" i="29"/>
  <c r="H66" i="22"/>
  <c r="R66" i="28"/>
  <c r="N64" i="26"/>
  <c r="N66" i="26" s="1"/>
  <c r="O64" i="29"/>
  <c r="O66" i="29" s="1"/>
  <c r="P64" i="29"/>
  <c r="P66" i="29" s="1"/>
  <c r="S64" i="1"/>
  <c r="R66" i="26"/>
  <c r="D66" i="27"/>
  <c r="N64" i="29"/>
  <c r="N66" i="29" s="1"/>
  <c r="R66" i="30"/>
  <c r="D66" i="23"/>
  <c r="L66" i="23"/>
  <c r="O66" i="22"/>
  <c r="R64" i="1"/>
  <c r="J66" i="23"/>
  <c r="Q64" i="1"/>
  <c r="U64" i="1"/>
  <c r="P64" i="1"/>
  <c r="E66" i="27"/>
  <c r="J66" i="24"/>
  <c r="Q66" i="29"/>
  <c r="F64" i="29"/>
  <c r="F66" i="29" s="1"/>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D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U66" i="1" l="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<sst xmlns="http://schemas.openxmlformats.org/spreadsheetml/2006/main" count="2030" uniqueCount="160">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</sst>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26" sqref="F2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9" t="s">
        <v>41</v>
      </c>
      <c r="B1" s="119"/>
      <c r="C1" s="135"/>
      <c r="D1" s="136"/>
      <c r="E1" s="93" t="s">
        <v>45</v>
      </c>
      <c r="F1" s="96"/>
      <c r="G1" s="120" t="s">
        <v>43</v>
      </c>
      <c r="H1" s="121"/>
      <c r="I1" s="96"/>
      <c r="J1" s="119" t="s">
        <v>153</v>
      </c>
      <c r="K1" s="119"/>
      <c r="L1" s="96"/>
      <c r="AB1" s="18"/>
      <c r="AC1" s="18"/>
      <c r="AD1" s="30" t="s">
        <v>126</v>
      </c>
      <c r="AE1" s="17"/>
      <c r="AF1" s="17"/>
      <c r="AG1" s="18"/>
      <c r="AH1" s="18"/>
      <c r="AI1" s="40" t="s">
        <v>79</v>
      </c>
      <c r="AJ1" s="41" t="s">
        <v>94</v>
      </c>
      <c r="AK1" s="42" t="s">
        <v>95</v>
      </c>
      <c r="AL1" s="43" t="s">
        <v>125</v>
      </c>
      <c r="AM1" s="43" t="s">
        <v>131</v>
      </c>
      <c r="AN1" s="43" t="s">
        <v>111</v>
      </c>
    </row>
    <row r="2" spans="1:40" x14ac:dyDescent="0.2">
      <c r="A2" s="119" t="s">
        <v>87</v>
      </c>
      <c r="B2" s="119"/>
      <c r="C2" s="133"/>
      <c r="D2" s="134"/>
      <c r="E2" s="93" t="s">
        <v>109</v>
      </c>
      <c r="F2" s="96"/>
      <c r="G2" s="138" t="s">
        <v>110</v>
      </c>
      <c r="H2" s="139"/>
      <c r="I2" s="96"/>
      <c r="J2" s="119" t="s">
        <v>158</v>
      </c>
      <c r="K2" s="119"/>
      <c r="L2" s="96"/>
      <c r="AB2" s="30" t="s">
        <v>56</v>
      </c>
      <c r="AC2" s="17"/>
      <c r="AD2" s="30" t="s">
        <v>70</v>
      </c>
      <c r="AE2" s="17"/>
      <c r="AF2" s="17"/>
      <c r="AG2" s="44" t="s">
        <v>76</v>
      </c>
      <c r="AH2" s="18"/>
      <c r="AI2" s="45" t="s">
        <v>126</v>
      </c>
      <c r="AJ2" s="46">
        <v>0</v>
      </c>
      <c r="AK2" s="47">
        <v>0</v>
      </c>
      <c r="AL2" s="10">
        <v>0</v>
      </c>
      <c r="AM2" s="11">
        <v>0</v>
      </c>
      <c r="AN2" s="11">
        <v>0</v>
      </c>
    </row>
    <row r="3" spans="1:40" x14ac:dyDescent="0.2">
      <c r="A3" s="120" t="s">
        <v>42</v>
      </c>
      <c r="B3" s="121"/>
      <c r="C3" s="133"/>
      <c r="D3" s="134"/>
      <c r="E3" s="93" t="s">
        <v>108</v>
      </c>
      <c r="F3" s="31"/>
      <c r="G3" s="119" t="s">
        <v>159</v>
      </c>
      <c r="H3" s="119"/>
      <c r="I3" s="96"/>
      <c r="J3" s="120" t="s">
        <v>154</v>
      </c>
      <c r="K3" s="121"/>
      <c r="L3" s="96" t="e">
        <f>(L1/(L2*10000))*100</f>
        <v>#DIV/0!</v>
      </c>
      <c r="AB3" s="30" t="s">
        <v>57</v>
      </c>
      <c r="AC3" s="17"/>
      <c r="AD3" s="30" t="s">
        <v>71</v>
      </c>
      <c r="AE3" s="17"/>
      <c r="AF3" s="17"/>
      <c r="AG3" s="44" t="s">
        <v>77</v>
      </c>
      <c r="AH3" s="18"/>
      <c r="AI3" s="48" t="s">
        <v>113</v>
      </c>
      <c r="AJ3" s="49">
        <v>1.7</v>
      </c>
      <c r="AK3" s="50">
        <v>6</v>
      </c>
      <c r="AL3" s="51">
        <v>1</v>
      </c>
      <c r="AM3" s="11">
        <v>6.2</v>
      </c>
      <c r="AN3" s="11" t="s">
        <v>112</v>
      </c>
    </row>
    <row r="4" spans="1:40" x14ac:dyDescent="0.2">
      <c r="A4" s="119" t="s">
        <v>0</v>
      </c>
      <c r="B4" s="119"/>
      <c r="C4" s="135"/>
      <c r="D4" s="136"/>
      <c r="E4" s="94" t="s">
        <v>1</v>
      </c>
      <c r="F4" s="95"/>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
      <c r="A5" s="119" t="s">
        <v>47</v>
      </c>
      <c r="B5" s="119"/>
      <c r="C5" s="137"/>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19" t="s">
        <v>2</v>
      </c>
      <c r="B8" s="119"/>
      <c r="C8" s="15"/>
      <c r="D8" s="15"/>
      <c r="E8" s="15"/>
      <c r="F8" s="15"/>
      <c r="G8" s="15"/>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19" t="s">
        <v>3</v>
      </c>
      <c r="B9" s="119"/>
      <c r="C9" s="15"/>
      <c r="D9" s="15"/>
      <c r="E9" s="15"/>
      <c r="F9" s="15"/>
      <c r="G9" s="15"/>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19" t="s">
        <v>4</v>
      </c>
      <c r="B10" s="119"/>
      <c r="C10" s="15"/>
      <c r="D10" s="15"/>
      <c r="E10" s="15"/>
      <c r="F10" s="15"/>
      <c r="G10" s="15"/>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19" t="s">
        <v>5</v>
      </c>
      <c r="B11" s="119"/>
      <c r="C11" s="15"/>
      <c r="D11" s="15"/>
      <c r="E11" s="15"/>
      <c r="F11" s="15"/>
      <c r="G11" s="15"/>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19" t="s">
        <v>6</v>
      </c>
      <c r="B12" s="119"/>
      <c r="C12" s="15"/>
      <c r="D12" s="15"/>
      <c r="E12" s="15"/>
      <c r="F12" s="15"/>
      <c r="G12" s="15"/>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19" t="s">
        <v>7</v>
      </c>
      <c r="B13" s="119"/>
      <c r="C13" s="15"/>
      <c r="D13" s="15"/>
      <c r="E13" s="15"/>
      <c r="F13" s="15"/>
      <c r="G13" s="15"/>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1" t="s">
        <v>8</v>
      </c>
      <c r="B14" s="131"/>
      <c r="C14" s="100"/>
      <c r="D14" s="100"/>
      <c r="E14" s="100"/>
      <c r="F14" s="100"/>
      <c r="G14" s="100"/>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0" t="s">
        <v>9</v>
      </c>
      <c r="B15" s="130"/>
      <c r="C15" s="15"/>
      <c r="D15" s="15"/>
      <c r="E15" s="15"/>
      <c r="F15" s="15"/>
      <c r="G15" s="15"/>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2" t="s">
        <v>44</v>
      </c>
      <c r="B16" s="132"/>
      <c r="C16" s="101"/>
      <c r="D16" s="101"/>
      <c r="E16" s="101"/>
      <c r="F16" s="101"/>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"&amp;(VLOOKUP(C14,Table24[],6,FALSE))</f>
        <v>#N/A</v>
      </c>
      <c r="C58" s="13" t="e">
        <f>D16&amp;" I "&amp;(VLOOKUP(D14,Table24[],6,FALSE))</f>
        <v>#N/A</v>
      </c>
      <c r="D58" s="13" t="e">
        <f>E16&amp;" I "&amp;(VLOOKUP(E14,Table24[],6,FALSE))</f>
        <v>#N/A</v>
      </c>
      <c r="E58" s="13" t="e">
        <f>F16&amp;" I "&amp;(VLOOKUP(F14,Table24[],6,FALSE))</f>
        <v>#N/A</v>
      </c>
      <c r="F58" s="13" t="e">
        <f>G16&amp;" I "&amp;(VLOOKUP(G14,Table24[],6,FALSE))</f>
        <v>#N/A</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t="e">
        <f>VLOOKUP(C$14,Table24[],5,FALSE)</f>
        <v>#N/A</v>
      </c>
      <c r="C59" s="76" t="e">
        <f>VLOOKUP(D$14,Table24[],5,FALSE)</f>
        <v>#N/A</v>
      </c>
      <c r="D59" s="76" t="e">
        <f>VLOOKUP(E$14,Table24[],5,FALSE)</f>
        <v>#N/A</v>
      </c>
      <c r="E59" s="76" t="e">
        <f>VLOOKUP(F$14,Table24[],5,FALSE)</f>
        <v>#N/A</v>
      </c>
      <c r="F59" s="76" t="e">
        <f>VLOOKUP(G$14,Table24[],5,FALSE)</f>
        <v>#N/A</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"&amp;(VLOOKUP(C14,Table245[],6,FALSE))</f>
        <v>#N/A</v>
      </c>
      <c r="C58" s="13" t="e">
        <f>D16&amp;" I "&amp;(VLOOKUP(D14,Table245[],6,FALSE))</f>
        <v>#N/A</v>
      </c>
      <c r="D58" s="13" t="e">
        <f>E16&amp;" I "&amp;(VLOOKUP(E14,Table245[],6,FALSE))</f>
        <v>#N/A</v>
      </c>
      <c r="E58" s="13" t="e">
        <f>F16&amp;" I "&amp;(VLOOKUP(F14,Table245[],6,FALSE))</f>
        <v>#N/A</v>
      </c>
      <c r="F58" s="13" t="e">
        <f>G16&amp;" I "&amp;(VLOOKUP(G14,Table245[],6,FALSE))</f>
        <v>#N/A</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t="e">
        <f>VLOOKUP(C$14,Table245[],5,FALSE)</f>
        <v>#N/A</v>
      </c>
      <c r="C59" s="76" t="e">
        <f>VLOOKUP(D$14,Table245[],5,FALSE)</f>
        <v>#N/A</v>
      </c>
      <c r="D59" s="76" t="e">
        <f>VLOOKUP(E$14,Table245[],5,FALSE)</f>
        <v>#N/A</v>
      </c>
      <c r="E59" s="76" t="e">
        <f>VLOOKUP(F$14,Table245[],5,FALSE)</f>
        <v>#N/A</v>
      </c>
      <c r="F59" s="76" t="e">
        <f>VLOOKUP(G$14,Table245[],5,FALSE)</f>
        <v>#N/A</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(VLOOKUP(D$14,$AI2:$AK24,3,FALSE))*D$15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"&amp;(VLOOKUP(C14,Table245811[],6,FALSE))</f>
        <v>#N/A</v>
      </c>
      <c r="C58" s="13" t="e">
        <f>D16&amp;" I "&amp;(VLOOKUP(D14,Table245811[],6,FALSE))</f>
        <v>#N/A</v>
      </c>
      <c r="D58" s="13" t="e">
        <f>E16&amp;" I "&amp;(VLOOKUP(E14,Table245811[],6,FALSE))</f>
        <v>#N/A</v>
      </c>
      <c r="E58" s="13" t="e">
        <f>F16&amp;" I "&amp;(VLOOKUP(F14,Table245811[],6,FALSE))</f>
        <v>#N/A</v>
      </c>
      <c r="F58" s="13" t="e">
        <f>G16&amp;" I "&amp;(VLOOKUP(G14,Table245811[],6,FALSE))</f>
        <v>#N/A</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t="e">
        <f>VLOOKUP(C$14,Table245811[],5,FALSE)</f>
        <v>#N/A</v>
      </c>
      <c r="C59" s="76" t="e">
        <f>VLOOKUP(D$14,Table245811[],5,FALSE)</f>
        <v>#N/A</v>
      </c>
      <c r="D59" s="76" t="e">
        <f>VLOOKUP(E$14,Table245811[],5,FALSE)</f>
        <v>#N/A</v>
      </c>
      <c r="E59" s="76" t="e">
        <f>VLOOKUP(F$14,Table245811[],5,FALSE)</f>
        <v>#N/A</v>
      </c>
      <c r="F59" s="76" t="e">
        <f>VLOOKUP(G$14,Table245811[],5,FALSE)</f>
        <v>#N/A</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"&amp;(VLOOKUP(C14,Table24581112[],6,FALSE))</f>
        <v>#N/A</v>
      </c>
      <c r="C58" s="13" t="e">
        <f>D16&amp;" I "&amp;(VLOOKUP(D14,Table24581112[],6,FALSE))</f>
        <v>#N/A</v>
      </c>
      <c r="D58" s="13" t="e">
        <f>E16&amp;" I "&amp;(VLOOKUP(E14,Table24581112[],6,FALSE))</f>
        <v>#N/A</v>
      </c>
      <c r="E58" s="13" t="e">
        <f>F16&amp;" I "&amp;(VLOOKUP(F14,Table24581112[],6,FALSE))</f>
        <v>#N/A</v>
      </c>
      <c r="F58" s="13" t="e">
        <f>G16&amp;" I "&amp;(VLOOKUP(G14,Table24581112[],6,FALSE))</f>
        <v>#N/A</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t="e">
        <f>VLOOKUP(C$14,Table24581112[],5,FALSE)</f>
        <v>#N/A</v>
      </c>
      <c r="C59" s="76" t="e">
        <f>VLOOKUP(D$14,Table24581112[],5,FALSE)</f>
        <v>#N/A</v>
      </c>
      <c r="D59" s="76" t="e">
        <f>VLOOKUP(E$14,Table24581112[],5,FALSE)</f>
        <v>#N/A</v>
      </c>
      <c r="E59" s="76" t="e">
        <f>VLOOKUP(F$14,Table24581112[],5,FALSE)</f>
        <v>#N/A</v>
      </c>
      <c r="F59" s="76" t="e">
        <f>VLOOKUP(G$14,Table24581112[],5,FALSE)</f>
        <v>#N/A</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"&amp;(VLOOKUP(C14,Table24581114[],6,FALSE))</f>
        <v>#N/A</v>
      </c>
      <c r="C58" s="13" t="e">
        <f>D16&amp;" I "&amp;(VLOOKUP(D14,Table24581114[],6,FALSE))</f>
        <v>#N/A</v>
      </c>
      <c r="D58" s="13" t="e">
        <f>E16&amp;" I "&amp;(VLOOKUP(E14,Table24581114[],6,FALSE))</f>
        <v>#N/A</v>
      </c>
      <c r="E58" s="13" t="e">
        <f>F16&amp;" I "&amp;(VLOOKUP(F14,Table24581114[],6,FALSE))</f>
        <v>#N/A</v>
      </c>
      <c r="F58" s="13" t="e">
        <f>G16&amp;" I "&amp;(VLOOKUP(G14,Table24581114[],6,FALSE))</f>
        <v>#N/A</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t="e">
        <f>VLOOKUP(C$14,Table24581114[],5,FALSE)</f>
        <v>#N/A</v>
      </c>
      <c r="C59" s="76" t="e">
        <f>VLOOKUP(D$14,Table24581114[],5,FALSE)</f>
        <v>#N/A</v>
      </c>
      <c r="D59" s="76" t="e">
        <f>VLOOKUP(E$14,Table24581114[],5,FALSE)</f>
        <v>#N/A</v>
      </c>
      <c r="E59" s="76" t="e">
        <f>VLOOKUP(F$14,Table24581114[],5,FALSE)</f>
        <v>#N/A</v>
      </c>
      <c r="F59" s="76" t="e">
        <f>VLOOKUP(G$14,Table24581114[],5,FALSE)</f>
        <v>#N/A</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"&amp;(VLOOKUP(C14,Table245810[],6,FALSE))</f>
        <v>#N/A</v>
      </c>
      <c r="C58" s="13" t="e">
        <f>D16&amp;" I "&amp;(VLOOKUP(D14,Table245810[],6,FALSE))</f>
        <v>#N/A</v>
      </c>
      <c r="D58" s="13" t="e">
        <f>E16&amp;" I "&amp;(VLOOKUP(E14,Table245810[],6,FALSE))</f>
        <v>#N/A</v>
      </c>
      <c r="E58" s="13" t="e">
        <f>F16&amp;" I "&amp;(VLOOKUP(F14,Table245810[],6,FALSE))</f>
        <v>#N/A</v>
      </c>
      <c r="F58" s="13" t="e">
        <f>G16&amp;" I "&amp;(VLOOKUP(G14,Table245810[],6,FALSE))</f>
        <v>#N/A</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t="e">
        <f>VLOOKUP(C$14,Table245810[],5,FALSE)</f>
        <v>#N/A</v>
      </c>
      <c r="C59" s="76" t="e">
        <f>VLOOKUP(D$14,Table245810[],5,FALSE)</f>
        <v>#N/A</v>
      </c>
      <c r="D59" s="76" t="e">
        <f>VLOOKUP(E$14,Table245810[],5,FALSE)</f>
        <v>#N/A</v>
      </c>
      <c r="E59" s="76" t="e">
        <f>VLOOKUP(F$14,Table245810[],5,FALSE)</f>
        <v>#N/A</v>
      </c>
      <c r="F59" s="76" t="e">
        <f>VLOOKUP(G$14,Table245810[],5,FALSE)</f>
        <v>#N/A</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"&amp;(VLOOKUP(C14,Table2458[],6,FALSE))</f>
        <v>#N/A</v>
      </c>
      <c r="C58" s="13" t="e">
        <f>D16&amp;" I "&amp;(VLOOKUP(D14,Table2458[],6,FALSE))</f>
        <v>#N/A</v>
      </c>
      <c r="D58" s="13" t="e">
        <f>E16&amp;" I "&amp;(VLOOKUP(E14,Table2458[],6,FALSE))</f>
        <v>#N/A</v>
      </c>
      <c r="E58" s="13" t="e">
        <f>F16&amp;" I "&amp;(VLOOKUP(F14,Table2458[],6,FALSE))</f>
        <v>#N/A</v>
      </c>
      <c r="F58" s="13" t="e">
        <f>G16&amp;" I "&amp;(VLOOKUP(G14,Table2458[],6,FALSE))</f>
        <v>#N/A</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t="e">
        <f>VLOOKUP(C$14,Table2458[],5,FALSE)</f>
        <v>#N/A</v>
      </c>
      <c r="C59" s="76" t="e">
        <f>VLOOKUP(D$14,Table2458[],5,FALSE)</f>
        <v>#N/A</v>
      </c>
      <c r="D59" s="76" t="e">
        <f>VLOOKUP(E$14,Table2458[],5,FALSE)</f>
        <v>#N/A</v>
      </c>
      <c r="E59" s="76" t="e">
        <f>VLOOKUP(F$14,Table2458[],5,FALSE)</f>
        <v>#N/A</v>
      </c>
      <c r="F59" s="76" t="e">
        <f>VLOOKUP(G$14,Table2458[],5,FALSE)</f>
        <v>#N/A</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"&amp;(VLOOKUP(C14,Table24581113[],6,FALSE))</f>
        <v>#N/A</v>
      </c>
      <c r="C58" s="13" t="e">
        <f>D16&amp;" I "&amp;(VLOOKUP(D14,Table24581113[],6,FALSE))</f>
        <v>#N/A</v>
      </c>
      <c r="D58" s="13" t="e">
        <f>E16&amp;" I "&amp;(VLOOKUP(E14,Table24581113[],6,FALSE))</f>
        <v>#N/A</v>
      </c>
      <c r="E58" s="13" t="e">
        <f>F16&amp;" I "&amp;(VLOOKUP(F14,Table24581113[],6,FALSE))</f>
        <v>#N/A</v>
      </c>
      <c r="F58" s="13" t="e">
        <f>G16&amp;" I "&amp;(VLOOKUP(G14,Table24581113[],6,FALSE))</f>
        <v>#N/A</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t="e">
        <f>VLOOKUP(C$14,Table24581113[],5,FALSE)</f>
        <v>#N/A</v>
      </c>
      <c r="C59" s="76" t="e">
        <f>VLOOKUP(D$14,Table24581113[],5,FALSE)</f>
        <v>#N/A</v>
      </c>
      <c r="D59" s="76" t="e">
        <f>VLOOKUP(E$14,Table24581113[],5,FALSE)</f>
        <v>#N/A</v>
      </c>
      <c r="E59" s="76" t="e">
        <f>VLOOKUP(F$14,Table24581113[],5,FALSE)</f>
        <v>#N/A</v>
      </c>
      <c r="F59" s="76" t="e">
        <f>VLOOKUP(G$14,Table24581113[],5,FALSE)</f>
        <v>#N/A</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"&amp;(VLOOKUP(C14,Table24567[],6,FALSE))</f>
        <v>#N/A</v>
      </c>
      <c r="C58" s="13" t="e">
        <f>D16&amp;" I "&amp;(VLOOKUP(D14,Table24567[],6,FALSE))</f>
        <v>#N/A</v>
      </c>
      <c r="D58" s="13" t="e">
        <f>E16&amp;" I "&amp;(VLOOKUP(E14,Table24567[],6,FALSE))</f>
        <v>#N/A</v>
      </c>
      <c r="E58" s="13" t="e">
        <f>F16&amp;" I "&amp;(VLOOKUP(F14,Table24567[],6,FALSE))</f>
        <v>#N/A</v>
      </c>
      <c r="F58" s="13" t="e">
        <f>G16&amp;" I "&amp;(VLOOKUP(G14,Table24567[],6,FALSE))</f>
        <v>#N/A</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t="e">
        <f>VLOOKUP(C$14,Table24567[],5,FALSE)</f>
        <v>#N/A</v>
      </c>
      <c r="C59" s="76" t="e">
        <f>VLOOKUP(D$14,Table24567[],5,FALSE)</f>
        <v>#N/A</v>
      </c>
      <c r="D59" s="76" t="e">
        <f>VLOOKUP(E$14,Table24567[],5,FALSE)</f>
        <v>#N/A</v>
      </c>
      <c r="E59" s="76" t="e">
        <f>VLOOKUP(F$14,Table24567[],5,FALSE)</f>
        <v>#N/A</v>
      </c>
      <c r="F59" s="76" t="e">
        <f>VLOOKUP(G$14,Table24567[],5,FALSE)</f>
        <v>#N/A</v>
      </c>
      <c r="G59" s="76" t="e">
        <f>VLOOKUP(H$14,Table24567[],5,FALSE)</f>
        <v>#N/A</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f>'Field data and Waste 1'!C1:D1</f>
        <v>0</v>
      </c>
      <c r="D1" s="141"/>
      <c r="E1" s="93" t="s">
        <v>45</v>
      </c>
      <c r="F1" s="39">
        <f>'Field data and Waste 1'!F1</f>
        <v>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f>'Field data and Waste 1'!C2:D2</f>
        <v>0</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f>'Field data and Waste 1'!C3:D3</f>
        <v>0</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f>'Field data and Waste 1'!C4:D4</f>
        <v>0</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f>'Field data and Waste 1'!C5:D5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'Field data and Waste 1'!C8</f>
        <v>0</v>
      </c>
      <c r="D8" s="60">
        <f>'Field data and Waste 1'!D8</f>
        <v>0</v>
      </c>
      <c r="E8" s="60">
        <f>'Field data and Waste 1'!E8</f>
        <v>0</v>
      </c>
      <c r="F8" s="60">
        <f>'Field data and Waste 1'!F8</f>
        <v>0</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f>'Field data and Waste 1'!C9</f>
        <v>0</v>
      </c>
      <c r="D9" s="60">
        <f>'Field data and Waste 1'!D9</f>
        <v>0</v>
      </c>
      <c r="E9" s="60">
        <f>'Field data and Waste 1'!E9</f>
        <v>0</v>
      </c>
      <c r="F9" s="60">
        <f>'Field data and Waste 1'!F9</f>
        <v>0</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'Field data and Waste 1'!C10</f>
        <v>0</v>
      </c>
      <c r="D10" s="60">
        <f>'Field data and Waste 1'!D10</f>
        <v>0</v>
      </c>
      <c r="E10" s="60">
        <f>'Field data and Waste 1'!E10</f>
        <v>0</v>
      </c>
      <c r="F10" s="60">
        <f>'Field data and Waste 1'!F10</f>
        <v>0</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'Field data and Waste 1'!C13</f>
        <v>0</v>
      </c>
      <c r="D13" s="60">
        <f>'Field data and Waste 1'!D13</f>
        <v>0</v>
      </c>
      <c r="E13" s="60">
        <f>'Field data and Waste 1'!E13</f>
        <v>0</v>
      </c>
      <c r="F13" s="60">
        <f>'Field data and Waste 1'!F13</f>
        <v>0</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f>'Field data and Waste 1'!C14</f>
        <v>0</v>
      </c>
      <c r="D14" s="102">
        <f>'Field data and Waste 1'!D14</f>
        <v>0</v>
      </c>
      <c r="E14" s="102">
        <f>'Field data and Waste 1'!E14</f>
        <v>0</v>
      </c>
      <c r="F14" s="102">
        <f>'Field data and Waste 1'!F14</f>
        <v>0</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0" t="s">
        <v>9</v>
      </c>
      <c r="B15" s="130"/>
      <c r="C15" s="60">
        <f>'Field data and Waste 1'!C15</f>
        <v>0</v>
      </c>
      <c r="D15" s="60">
        <f>'Field data and Waste 1'!D15</f>
        <v>0</v>
      </c>
      <c r="E15" s="60">
        <f>'Field data and Waste 1'!E15</f>
        <v>0</v>
      </c>
      <c r="F15" s="60">
        <f>'Field data and Waste 1'!F15</f>
        <v>0</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2" t="s">
        <v>44</v>
      </c>
      <c r="B16" s="132"/>
      <c r="C16" s="103">
        <f>'Field data and Waste 1'!C16</f>
        <v>0</v>
      </c>
      <c r="D16" s="103">
        <f>'Field data and Waste 1'!D16</f>
        <v>0</v>
      </c>
      <c r="E16" s="103">
        <f>'Field data and Waste 1'!E16</f>
        <v>0</v>
      </c>
      <c r="F16" s="103">
        <f>'Field data and Waste 1'!F16</f>
        <v>0</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22" t="s">
        <v>69</v>
      </c>
      <c r="B17" s="123"/>
      <c r="C17" s="28" t="e">
        <f>(VLOOKUP(C$14,$AI2:$AK26,2,FALSE))*C$15</f>
        <v>#N/A</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t="e">
        <f>C18-C17</f>
        <v>#N/A</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t="e">
        <f>(VLOOKUP(C$14,$AI2:$AK26,3,FALSE))*C$15</f>
        <v>#N/A</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t="e">
        <f>C22-C21</f>
        <v>#N/A</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e">
        <f>C16&amp;" I "&amp;(VLOOKUP(C14,Table2456[],6,FALSE))</f>
        <v>#N/A</v>
      </c>
      <c r="C58" s="13" t="e">
        <f>D16&amp;" I "&amp;(VLOOKUP(D14,Table2456[],6,FALSE))</f>
        <v>#N/A</v>
      </c>
      <c r="D58" s="13" t="e">
        <f>E16&amp;" I "&amp;(VLOOKUP(E14,Table2456[],6,FALSE))</f>
        <v>#N/A</v>
      </c>
      <c r="E58" s="13" t="e">
        <f>F16&amp;" I "&amp;(VLOOKUP(F14,Table2456[],6,FALSE))</f>
        <v>#N/A</v>
      </c>
      <c r="F58" s="13" t="e">
        <f>G16&amp;" I "&amp;(VLOOKUP(G14,Table2456[],6,FALSE))</f>
        <v>#N/A</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t="e">
        <f>VLOOKUP(C$14,Table2456[],5,FALSE)</f>
        <v>#N/A</v>
      </c>
      <c r="C59" s="76" t="e">
        <f>VLOOKUP(D$14,Table2456[],5,FALSE)</f>
        <v>#N/A</v>
      </c>
      <c r="D59" s="76" t="e">
        <f>VLOOKUP(E$14,Table2456[],5,FALSE)</f>
        <v>#N/A</v>
      </c>
      <c r="E59" s="76" t="e">
        <f>VLOOKUP(F$14,Table2456[],5,FALSE)</f>
        <v>#N/A</v>
      </c>
      <c r="F59" s="76" t="e">
        <f>VLOOKUP(G$14,Table2456[],5,FALSE)</f>
        <v>#N/A</v>
      </c>
      <c r="G59" s="76" t="e">
        <f>VLOOKUP(H$14,Table2456[],5,FALSE)</f>
        <v>#N/A</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0</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5" x14ac:dyDescent="0.2">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
      <c r="A3" s="36">
        <v>1</v>
      </c>
      <c r="B3" s="33">
        <f>'Field data and Waste 1'!B31</f>
        <v>0</v>
      </c>
      <c r="C3" s="33">
        <f>'Field data and Waste 1'!C31</f>
        <v>0</v>
      </c>
      <c r="D3" s="33">
        <f>'Field data and Waste 1'!D31</f>
        <v>0</v>
      </c>
      <c r="E3" s="33">
        <f>'Field data and Waste 1'!E31</f>
        <v>0</v>
      </c>
      <c r="F3" s="33">
        <f>'Field data and Waste 1'!F31</f>
        <v>0</v>
      </c>
      <c r="G3" s="33">
        <f>'Field data and Waste 1'!G31</f>
        <v>0</v>
      </c>
      <c r="H3" s="33">
        <f>'Field data and Waste 1'!H31</f>
        <v>0</v>
      </c>
      <c r="I3" s="33">
        <f>'Field data and Waste 1'!I31</f>
        <v>0</v>
      </c>
      <c r="J3" s="33">
        <f>'Field data and Waste 1'!J31</f>
        <v>0</v>
      </c>
      <c r="K3" s="33">
        <f>'Field data and Waste 1'!K31</f>
        <v>0</v>
      </c>
      <c r="L3" s="33">
        <f>'Field data and Waste 1'!L31</f>
        <v>0</v>
      </c>
      <c r="M3" s="33">
        <f>'Field data and Waste 1'!M31</f>
        <v>0</v>
      </c>
      <c r="N3" s="33">
        <f>'Field data and Waste 1'!N31</f>
        <v>0</v>
      </c>
      <c r="O3" s="33">
        <f>'Field data and Waste 1'!O31</f>
        <v>0</v>
      </c>
      <c r="P3" s="33">
        <f>'Field data and Waste 1'!P31</f>
        <v>0</v>
      </c>
      <c r="Q3" s="33">
        <f>'Field data and Waste 1'!Q31</f>
        <v>0</v>
      </c>
      <c r="R3" s="33">
        <f>'Field data and Waste 1'!R31</f>
        <v>0</v>
      </c>
      <c r="S3" s="33">
        <f>'Field data and Waste 1'!S31</f>
        <v>0</v>
      </c>
      <c r="T3" s="33">
        <f>'Field data and Waste 1'!T31</f>
        <v>0</v>
      </c>
      <c r="U3" s="33">
        <f>'Field data and Waste 1'!U31</f>
        <v>0</v>
      </c>
    </row>
    <row r="4" spans="1:21" x14ac:dyDescent="0.2">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0</v>
      </c>
      <c r="C13" s="81">
        <f t="shared" ref="C13:U13" si="0">SUM(C3:C12)</f>
        <v>0</v>
      </c>
      <c r="D13" s="81">
        <f t="shared" si="0"/>
        <v>0</v>
      </c>
      <c r="E13" s="81">
        <f t="shared" si="0"/>
        <v>0</v>
      </c>
      <c r="F13" s="81">
        <f t="shared" si="0"/>
        <v>0</v>
      </c>
      <c r="G13" s="81">
        <f t="shared" si="0"/>
        <v>0</v>
      </c>
      <c r="H13" s="81">
        <f t="shared" si="0"/>
        <v>0</v>
      </c>
      <c r="I13" s="81">
        <f t="shared" si="0"/>
        <v>0</v>
      </c>
      <c r="J13" s="81">
        <f t="shared" si="0"/>
        <v>0</v>
      </c>
      <c r="K13" s="81">
        <f t="shared" si="0"/>
        <v>0</v>
      </c>
      <c r="L13" s="81">
        <f t="shared" si="0"/>
        <v>0</v>
      </c>
      <c r="M13" s="81">
        <f t="shared" si="0"/>
        <v>0</v>
      </c>
      <c r="N13" s="81">
        <f t="shared" si="0"/>
        <v>0</v>
      </c>
      <c r="O13" s="81">
        <f t="shared" si="0"/>
        <v>0</v>
      </c>
      <c r="P13" s="81">
        <f t="shared" si="0"/>
        <v>0</v>
      </c>
      <c r="Q13" s="81">
        <f t="shared" si="0"/>
        <v>0</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5" x14ac:dyDescent="0.2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
      <c r="A3" s="36">
        <v>1</v>
      </c>
      <c r="B3" s="91"/>
      <c r="C3" s="33">
        <f>'Field data and Waste 1'!B31</f>
        <v>0</v>
      </c>
      <c r="D3" s="33">
        <f>'Field data and Waste 1'!C31</f>
        <v>0</v>
      </c>
      <c r="E3" s="33">
        <f>'Field data and Waste 1'!D31</f>
        <v>0</v>
      </c>
      <c r="F3" s="33">
        <f>'Field data and Waste 1'!E31</f>
        <v>0</v>
      </c>
      <c r="G3" s="33">
        <f>'Field data and Waste 1'!F31</f>
        <v>0</v>
      </c>
      <c r="H3" s="33">
        <f>'Field data and Waste 1'!G31</f>
        <v>0</v>
      </c>
      <c r="I3" s="33">
        <f>'Field data and Waste 1'!H31</f>
        <v>0</v>
      </c>
      <c r="J3" s="33">
        <f>'Field data and Waste 1'!I31</f>
        <v>0</v>
      </c>
      <c r="K3" s="33">
        <f>'Field data and Waste 1'!J31</f>
        <v>0</v>
      </c>
      <c r="L3" s="33">
        <f>'Field data and Waste 1'!K31</f>
        <v>0</v>
      </c>
      <c r="M3" s="33">
        <f>'Field data and Waste 1'!L31</f>
        <v>0</v>
      </c>
      <c r="N3" s="33">
        <f>'Field data and Waste 1'!M31</f>
        <v>0</v>
      </c>
      <c r="O3" s="33">
        <f>'Field data and Waste 1'!N31</f>
        <v>0</v>
      </c>
      <c r="P3" s="33">
        <f>'Field data and Waste 1'!O31</f>
        <v>0</v>
      </c>
      <c r="Q3" s="33">
        <f>'Field data and Waste 1'!P31</f>
        <v>0</v>
      </c>
      <c r="R3" s="33">
        <f>'Field data and Waste 1'!Q31</f>
        <v>0</v>
      </c>
      <c r="S3" s="33">
        <f>'Field data and Waste 1'!R31</f>
        <v>0</v>
      </c>
      <c r="T3" s="33">
        <f>'Field data and Waste 1'!S31</f>
        <v>0</v>
      </c>
      <c r="U3" s="33">
        <f>'Field data and Waste 1'!T31</f>
        <v>0</v>
      </c>
      <c r="V3" s="33">
        <f>'Field data and Waste 1'!U31</f>
        <v>0</v>
      </c>
    </row>
    <row r="4" spans="1:22" x14ac:dyDescent="0.2">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REGU-415-1631808</_dlc_DocId>
    <_dlc_DocIdUrl xmlns="9be56660-2c31-41ef-bc00-23e72f632f2a">
      <Url>https://cyfoethnaturiolcymru.sharepoint.com/teams/Regulatory/Permitting/_layouts/15/DocIdRedir.aspx?ID=REGU-415-1631808</Url>
      <Description>REGU-415-1631808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2024-06-05T23:00:00+00:00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3" ma:contentTypeDescription="Permitting &amp; Compliance Excel Document" ma:contentTypeScope="" ma:versionID="ab60e1d4b34e672ebbad6ef64f75377f">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857e0180f29715a82228973760423e78"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7C4EFF-95F8-44F4-904D-9F3E36520FB8}"/>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9be56660-2c31-41ef-bc00-23e72f632f2a"/>
    <ds:schemaRef ds:uri="http://purl.org/dc/dcmitype/"/>
  </ds:schemaRefs>
</ds:datastoreItem>
</file>

<file path=customXml/itemProps5.xml><?xml version="1.0" encoding="utf-8"?>
<ds:datastoreItem xmlns:ds="http://schemas.openxmlformats.org/officeDocument/2006/customXml" ds:itemID="{37D1265E-3462-4B2D-9242-67A8E264E5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2021-11-18T11:21:32Z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d413fcd4-f5b5-41ee-8454-fc07195def4d</vt:lpwstr>
  </property>
  <property fmtid="{D5CDD505-2E9C-101B-9397-08002B2CF9AE}" pid="4" name="Order">
    <vt:r8>163180800</vt:r8>
  </property>
  <property fmtid="{D5CDD505-2E9C-101B-9397-08002B2CF9AE}" pid="5" name="MediaServiceImageTags">
    <vt:lpwstr/>
  </property>
</Properties>
</file>