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pivotTables/pivotTable3.xml" ContentType="application/vnd.openxmlformats-officedocument.spreadsheetml.pivotTable+xml"/>
  <Override PartName="/xl/pivotTables/pivotTable2.xml" ContentType="application/vnd.openxmlformats-officedocument.spreadsheetml.pivotTable+xml"/>
  <Override PartName="/xl/pivotTables/pivotTable1.xml" ContentType="application/vnd.openxmlformats-officedocument.spreadsheetml.pivotTable+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xl/pivotCache/pivotCacheDefinition2.xml" ContentType="application/vnd.openxmlformats-officedocument.spreadsheetml.pivotCacheDefinition+xml"/>
  <Override PartName="/xl/pivotCache/pivotCacheRecords1.xml" ContentType="application/vnd.openxmlformats-officedocument.spreadsheetml.pivotCacheRecords+xml"/>
  <Override PartName="/xl/externalLinks/externalLink1.xml" ContentType="application/vnd.openxmlformats-officedocument.spreadsheetml.externalLink+xml"/>
  <Override PartName="/xl/pivotCache/pivotCacheRecords2.xml" ContentType="application/vnd.openxmlformats-officedocument.spreadsheetml.pivotCacheRecords+xml"/>
  <Override PartName="/xl/pivotCache/pivotCacheDefinition1.xml" ContentType="application/vnd.openxmlformats-officedocument.spreadsheetml.pivotCacheDefinition+xml"/>
  <Override PartName="/customXml/itemProps3.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Dow Silicones CHP-was Engie JP3632ZH/"/>
    </mc:Choice>
  </mc:AlternateContent>
  <xr:revisionPtr revIDLastSave="0" documentId="10_ncr:180000_{AAA81019-77E3-47C5-A7F9-7A8EB34FB5D6}" xr6:coauthVersionLast="31" xr6:coauthVersionMax="41" xr10:uidLastSave="{00000000-0000-0000-0000-000000000000}"/>
  <bookViews>
    <workbookView xWindow="0" yWindow="0" windowWidth="20160" windowHeight="8136" xr2:uid="{00000000-000D-0000-FFFF-FFFF00000000}"/>
  </bookViews>
  <sheets>
    <sheet name="RTA1" sheetId="1" r:id="rId1"/>
    <sheet name="Important Information" sheetId="16" r:id="rId2"/>
    <sheet name="Plant Details" sheetId="3" state="hidden" r:id="rId3"/>
    <sheet name="Lists" sheetId="12" state="hidden" r:id="rId4"/>
    <sheet name="Sheet1" sheetId="17" state="hidden" r:id="rId5"/>
    <sheet name="Sheet2" sheetId="18" state="hidden" r:id="rId6"/>
  </sheets>
  <externalReferences>
    <externalReference r:id="rId7"/>
  </externalReferences>
  <definedNames>
    <definedName name="_xlnm._FilterDatabase" localSheetId="2" hidden="1">'Plant Details'!$A$4:$K$100</definedName>
    <definedName name="FuelsData">'Plant Details'!$A$4:$E$102</definedName>
    <definedName name="LCPReference">'RTA1'!$E$17</definedName>
    <definedName name="Operator_Name">Lists!$C$3</definedName>
    <definedName name="OperatorName">Lists!$C$3:$C$49</definedName>
    <definedName name="Operators">Lists!$C$4:$C$49</definedName>
    <definedName name="PermitNumber">'RTA1'!$C$17</definedName>
    <definedName name="PlantDetails">'Plant Details'!$A$5:$E$102</definedName>
    <definedName name="_xlnm.Print_Area" localSheetId="2">'Plant Details'!$A$4:$E$101</definedName>
    <definedName name="_xlnm.Print_Area" localSheetId="0">'RTA1'!$A$1:$K$50</definedName>
    <definedName name="Q1_NOx">'RTA1'!$D$26</definedName>
    <definedName name="Q1_PM">'RTA1'!$E$26</definedName>
    <definedName name="Q1_SO2">'RTA1'!$C$26</definedName>
    <definedName name="Q2_NOx">'RTA1'!$D$30</definedName>
    <definedName name="Q2_PM">'RTA1'!$E$30</definedName>
    <definedName name="Q2_SO2">'RTA1'!$C$30</definedName>
    <definedName name="Q3_NOx">'RTA1'!$D$34</definedName>
    <definedName name="Q3_PM">'RTA1'!$E$34</definedName>
    <definedName name="Q3_SO2">'RTA1'!$C$34</definedName>
    <definedName name="Q4_NOx">'RTA1'!$D$38</definedName>
    <definedName name="Q4_PM">'RTA1'!$E$38</definedName>
    <definedName name="Q4_SO2">'RTA1'!$C$38</definedName>
    <definedName name="ReportingYears">'RTA1'!$C$10</definedName>
    <definedName name="Sites">Lists!$F$4:$F$23</definedName>
    <definedName name="SitesList">Lists!$F$3:$F$22</definedName>
    <definedName name="TheOperator">'RTA1'!$C$12</definedName>
    <definedName name="TheSite">'RTA1'!$C$15</definedName>
    <definedName name="TotalNox">'RTA1'!$D$40</definedName>
    <definedName name="TotalPm">'RTA1'!$E$40</definedName>
    <definedName name="TotalSo2">'RTA1'!$C$40</definedName>
    <definedName name="VerifyingSignature" localSheetId="0">'RTA1'!#REF!</definedName>
    <definedName name="YearReporting">Lists!$A$3</definedName>
    <definedName name="Years">Lists!$A$4:$A$8</definedName>
  </definedNames>
  <calcPr calcId="179017"/>
  <pivotCaches>
    <pivotCache cacheId="0" r:id="rId8"/>
    <pivotCache cacheId="4" r:id="rId9"/>
  </pivotCaches>
</workbook>
</file>

<file path=xl/calcChain.xml><?xml version="1.0" encoding="utf-8"?>
<calcChain xmlns="http://schemas.openxmlformats.org/spreadsheetml/2006/main">
  <c r="G6" i="3" l="1"/>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5" i="3"/>
  <c r="O42" i="16"/>
  <c r="E17" i="1"/>
  <c r="D38" i="1" l="1"/>
  <c r="E26" i="1"/>
  <c r="D26" i="1"/>
  <c r="E38" i="1"/>
  <c r="C38" i="1"/>
  <c r="E34" i="1"/>
  <c r="D34" i="1"/>
  <c r="C34" i="1"/>
  <c r="E30" i="1"/>
  <c r="D30" i="1"/>
  <c r="C30" i="1"/>
  <c r="C26" i="1"/>
  <c r="C17" i="1"/>
  <c r="B41" i="1" l="1"/>
  <c r="D40" i="1"/>
  <c r="E40" i="1"/>
  <c r="C40" i="1"/>
</calcChain>
</file>

<file path=xl/sharedStrings.xml><?xml version="1.0" encoding="utf-8"?>
<sst xmlns="http://schemas.openxmlformats.org/spreadsheetml/2006/main" count="445" uniqueCount="294">
  <si>
    <t>Operator:</t>
  </si>
  <si>
    <t>Site Location:</t>
  </si>
  <si>
    <t>(tonnes)</t>
  </si>
  <si>
    <t xml:space="preserve">January </t>
  </si>
  <si>
    <t>February</t>
  </si>
  <si>
    <t>April</t>
  </si>
  <si>
    <t>May</t>
  </si>
  <si>
    <t>June</t>
  </si>
  <si>
    <t>July</t>
  </si>
  <si>
    <t>August</t>
  </si>
  <si>
    <t>September</t>
  </si>
  <si>
    <t>October</t>
  </si>
  <si>
    <t>November</t>
  </si>
  <si>
    <t>December</t>
  </si>
  <si>
    <t>LCP Reference</t>
  </si>
  <si>
    <t>Permit Number</t>
  </si>
  <si>
    <t>Sector</t>
  </si>
  <si>
    <t>Operator Name</t>
  </si>
  <si>
    <t>Site Nameand LCP reference</t>
  </si>
  <si>
    <t>VP3530LS</t>
  </si>
  <si>
    <t>Longannet Power Station</t>
  </si>
  <si>
    <t>BX2108IQ</t>
  </si>
  <si>
    <t>BX2094IJ</t>
  </si>
  <si>
    <t>BK9385IH</t>
  </si>
  <si>
    <t>BS3590IE</t>
  </si>
  <si>
    <t>BS3824IJ</t>
  </si>
  <si>
    <t>Sum of LCP Reference</t>
  </si>
  <si>
    <t>Drax Power Limited</t>
  </si>
  <si>
    <r>
      <t>SO</t>
    </r>
    <r>
      <rPr>
        <b/>
        <vertAlign val="subscript"/>
        <sz val="12"/>
        <color indexed="8"/>
        <rFont val="Arial"/>
        <family val="2"/>
      </rPr>
      <t xml:space="preserve">2 </t>
    </r>
  </si>
  <si>
    <t>Total for Quarter 1</t>
  </si>
  <si>
    <t>Total for Quarter 2</t>
  </si>
  <si>
    <t>Total for Quarter 3</t>
  </si>
  <si>
    <t>Total for Quarter 4</t>
  </si>
  <si>
    <t>File Format - Description Breakdown</t>
  </si>
  <si>
    <t>-</t>
  </si>
  <si>
    <t>Qtr</t>
  </si>
  <si>
    <t>Year</t>
  </si>
  <si>
    <t>A</t>
  </si>
  <si>
    <t>B</t>
  </si>
  <si>
    <t>C</t>
  </si>
  <si>
    <t>D</t>
  </si>
  <si>
    <t>Q1</t>
  </si>
  <si>
    <t>Q2</t>
  </si>
  <si>
    <t>Q3</t>
  </si>
  <si>
    <t>Q4</t>
  </si>
  <si>
    <t xml:space="preserve"> </t>
  </si>
  <si>
    <t>If you require any further information or have any queries please contact:</t>
  </si>
  <si>
    <t>Name of the operator staff responsible for the quality of data supplied to the Register in accordance with the principles above.</t>
  </si>
  <si>
    <t>PPC/A/1008802</t>
  </si>
  <si>
    <t>PPC/A/1008873</t>
  </si>
  <si>
    <t>TP3532PK</t>
  </si>
  <si>
    <t>PPC/E/0020035</t>
  </si>
  <si>
    <t>PPC/A/1005112</t>
  </si>
  <si>
    <t>RP3233GW</t>
  </si>
  <si>
    <t>Ineos Infrastructure (Grangemouth) Limited</t>
  </si>
  <si>
    <t>PPC/A/1090147</t>
  </si>
  <si>
    <t>PPC/A/1088953</t>
  </si>
  <si>
    <t>Tata Steel UK Limited</t>
  </si>
  <si>
    <t>Select Reporting Year</t>
  </si>
  <si>
    <r>
      <t>Dust</t>
    </r>
    <r>
      <rPr>
        <b/>
        <vertAlign val="subscript"/>
        <sz val="12"/>
        <color indexed="8"/>
        <rFont val="Arial"/>
        <family val="2"/>
      </rPr>
      <t xml:space="preserve">                          </t>
    </r>
    <r>
      <rPr>
        <b/>
        <sz val="12"/>
        <color indexed="8"/>
        <rFont val="Arial"/>
        <family val="2"/>
      </rPr>
      <t>(tonnes)</t>
    </r>
  </si>
  <si>
    <t>NOx                     (tonnes)</t>
  </si>
  <si>
    <t>Air Emissions:</t>
  </si>
  <si>
    <t>Date:</t>
  </si>
  <si>
    <t>Solvay Interox Limited</t>
  </si>
  <si>
    <t>Michelin Tyre Plc</t>
  </si>
  <si>
    <t>Grand Total</t>
  </si>
  <si>
    <t>Sites List</t>
  </si>
  <si>
    <t>Reporting Year</t>
  </si>
  <si>
    <t>British Sugar Plc</t>
  </si>
  <si>
    <t>LCP Reference:</t>
  </si>
  <si>
    <t>March</t>
  </si>
  <si>
    <t>FP3137CG</t>
  </si>
  <si>
    <t>Lynemouth Power Limited</t>
  </si>
  <si>
    <t>IED RTA1 FILE FORMAT - Guidance</t>
  </si>
  <si>
    <t>Regime Form</t>
  </si>
  <si>
    <t>Description Breakdown - Reference to IED RTA1 Form</t>
  </si>
  <si>
    <t>IED RTA1</t>
  </si>
  <si>
    <t>2016 - 2020</t>
  </si>
  <si>
    <t>Kilroot Power Station</t>
  </si>
  <si>
    <t>P0120/06A</t>
  </si>
  <si>
    <t>AES Kilroot Power Limited</t>
  </si>
  <si>
    <t>Stoneywood Mill</t>
  </si>
  <si>
    <t>PPC/N/20005</t>
  </si>
  <si>
    <t>Arjo Wiggins</t>
  </si>
  <si>
    <t>Boilers 9 &amp; 10</t>
  </si>
  <si>
    <t>Boilers 14 &amp; 15</t>
  </si>
  <si>
    <t>Boiler 8</t>
  </si>
  <si>
    <t>British Salt Boiler Train</t>
  </si>
  <si>
    <t>FP3034XD</t>
  </si>
  <si>
    <t>British Salt Limited</t>
  </si>
  <si>
    <t>British Sugar Newark Boiler Train</t>
  </si>
  <si>
    <t>Bury St Edmonds Boilers CHP plant</t>
  </si>
  <si>
    <t>Wissington CHP plant</t>
  </si>
  <si>
    <t>Dalry DSM CHP (Turbine)(Boiler)</t>
  </si>
  <si>
    <t>PPC/W/20037</t>
  </si>
  <si>
    <t>DSM Nutritional Products (UK) Limited</t>
  </si>
  <si>
    <t>King's Lynn Power Station GT1</t>
  </si>
  <si>
    <t>BP3239LA</t>
  </si>
  <si>
    <t>Centrica KL Limited</t>
  </si>
  <si>
    <t>South Humber Bank Power Station GT 13</t>
  </si>
  <si>
    <t>MP3235LY</t>
  </si>
  <si>
    <t>South Humber Bank Power Station GTs 11 &amp; 12</t>
  </si>
  <si>
    <t>South Humber Bank Power Station GTs 21 &amp; 22</t>
  </si>
  <si>
    <t>Killingholme Power Station GT1</t>
  </si>
  <si>
    <t>SP3133LY</t>
  </si>
  <si>
    <t>Killingholme Power Station GT2</t>
  </si>
  <si>
    <t>Killingholme Power Station GT3</t>
  </si>
  <si>
    <t>EPR/JP3632ZH</t>
  </si>
  <si>
    <t>Deeside Power Station GT1</t>
  </si>
  <si>
    <t>EPR/XP3131VK</t>
  </si>
  <si>
    <t>Deeside Power (UK) Limited</t>
  </si>
  <si>
    <t>Deeside Power Station GT2</t>
  </si>
  <si>
    <t>Drax Power Station Boiler Train</t>
  </si>
  <si>
    <t>Castleford Power Station CCGT1</t>
  </si>
  <si>
    <t>BK1627IX</t>
  </si>
  <si>
    <t>E.ON UK Cogeneration Limited</t>
  </si>
  <si>
    <t>Thornhill Power Station CCGT1</t>
  </si>
  <si>
    <t>JP3430LC</t>
  </si>
  <si>
    <t>Connah’s Quay Unit 1</t>
  </si>
  <si>
    <t>EPR/NP3037AF</t>
  </si>
  <si>
    <t>Uniper UK Limited</t>
  </si>
  <si>
    <t>Connah's Quay Unit 2</t>
  </si>
  <si>
    <t>Connah’s Quay Unit 3</t>
  </si>
  <si>
    <t>Connah’s Quay Unit 4</t>
  </si>
  <si>
    <t>Cottam Development Centre Power Station GT1</t>
  </si>
  <si>
    <t>NP3033RD</t>
  </si>
  <si>
    <t>Enfield Power Station GT1</t>
  </si>
  <si>
    <t>NP3833RC</t>
  </si>
  <si>
    <t>Killingholme GT11</t>
  </si>
  <si>
    <t>Killingholme GT12</t>
  </si>
  <si>
    <t>Killingholme GT21</t>
  </si>
  <si>
    <t>Killingholme GT22</t>
  </si>
  <si>
    <t>Port of Liverpool CHP GT1</t>
  </si>
  <si>
    <t>BK3506IS</t>
  </si>
  <si>
    <t>E.On UK CHP Limited</t>
  </si>
  <si>
    <t>Ratcliffe on Soar Power Station</t>
  </si>
  <si>
    <t>EP3133RZ</t>
  </si>
  <si>
    <t>Winnington CHP GT</t>
  </si>
  <si>
    <t>EP3337N</t>
  </si>
  <si>
    <t>Winnington CHP Limited</t>
  </si>
  <si>
    <t>Sandbach Power GT1</t>
  </si>
  <si>
    <t>BS5371IZ</t>
  </si>
  <si>
    <t>Cottam Power Station Boiler Train</t>
  </si>
  <si>
    <t>SP3535LT</t>
  </si>
  <si>
    <t>EDF West Burton LCP 1</t>
  </si>
  <si>
    <t>SP3935LW</t>
  </si>
  <si>
    <t>EDF West Burton LCP 2</t>
  </si>
  <si>
    <t>Elean Power Station Biomass Boiler</t>
  </si>
  <si>
    <t>AP3130LY</t>
  </si>
  <si>
    <t>EPR Ely Limited</t>
  </si>
  <si>
    <t>Peterhead Power Station Block</t>
  </si>
  <si>
    <t>SSE</t>
  </si>
  <si>
    <t>Rugeley Power Boiler Plant</t>
  </si>
  <si>
    <t>EP3538LB</t>
  </si>
  <si>
    <t>KG Ethylene Plant 36-F-501A</t>
  </si>
  <si>
    <t>KG Ethylene Plant 36-F-501B</t>
  </si>
  <si>
    <t>Keadby Power Station GT1</t>
  </si>
  <si>
    <t>YP3133LL</t>
  </si>
  <si>
    <t>Keadby Generation Limited</t>
  </si>
  <si>
    <t>Keadby Power Station GT2</t>
  </si>
  <si>
    <t>Keadby Power Station GT3</t>
  </si>
  <si>
    <t>Kemsley CHP Package Boilers A-C</t>
  </si>
  <si>
    <t>BJ7395IG</t>
  </si>
  <si>
    <t>Kemsley CHP Package Boilers D-F 2</t>
  </si>
  <si>
    <t>Kemsley CHP - GT &amp; WHRB A/B</t>
  </si>
  <si>
    <t>Medway Power Station CT1</t>
  </si>
  <si>
    <t>HP3939LN</t>
  </si>
  <si>
    <t>Medway Power Limited</t>
  </si>
  <si>
    <t>Medway Power Station CT2</t>
  </si>
  <si>
    <t>Michelin Tyre Plant</t>
  </si>
  <si>
    <t>STD GT1/GT2</t>
  </si>
  <si>
    <t>FP3031HJ</t>
  </si>
  <si>
    <t>PX Limited</t>
  </si>
  <si>
    <t>Warrington Silica Natural Gas Boiler Train</t>
  </si>
  <si>
    <t>PQ Silicas UK Limited</t>
  </si>
  <si>
    <t>Versalis UK Limited Grangemouth</t>
  </si>
  <si>
    <t>Great Yarmouth Power Station GT1</t>
  </si>
  <si>
    <t>KP3531US</t>
  </si>
  <si>
    <t>RWE Generation UK Plc</t>
  </si>
  <si>
    <t xml:space="preserve">Hythe Cogen CHP GT1 </t>
  </si>
  <si>
    <t>BK1732IQ</t>
  </si>
  <si>
    <t>Hythe Cogen Boiler Train</t>
  </si>
  <si>
    <t>Ineos GT1</t>
  </si>
  <si>
    <t>HP3137ZK</t>
  </si>
  <si>
    <t>Little Barford Power Station GT1</t>
  </si>
  <si>
    <t>AP3630LG</t>
  </si>
  <si>
    <t>Little Barford Power Station GT2</t>
  </si>
  <si>
    <t>Didcot B Module 5</t>
  </si>
  <si>
    <t>YP3930LZ</t>
  </si>
  <si>
    <t>Didcot B Module 6</t>
  </si>
  <si>
    <t>Aberthaw Power Station</t>
  </si>
  <si>
    <t>EPR/RP3133LD</t>
  </si>
  <si>
    <t>Wilton Olefins Boilers</t>
  </si>
  <si>
    <t>Sabic UK Petrochemicals Limited</t>
  </si>
  <si>
    <t>Snodland GT1</t>
  </si>
  <si>
    <t>BJ5706IM</t>
  </si>
  <si>
    <t>SSE Plc</t>
  </si>
  <si>
    <t>Chickerall Generation Site OCGT1</t>
  </si>
  <si>
    <t>FP3230LM</t>
  </si>
  <si>
    <t>SSEPG (Operations) Limited</t>
  </si>
  <si>
    <t>Burghfield Generation Site OCGT1</t>
  </si>
  <si>
    <t>ZP3130LJ</t>
  </si>
  <si>
    <t>Saltend Co-generation Hull Boiler A4</t>
  </si>
  <si>
    <t>QP3539LE</t>
  </si>
  <si>
    <t>Saltend Cogeneration Company Limited</t>
  </si>
  <si>
    <t>Saltend Co-generation Hull Turbine A1</t>
  </si>
  <si>
    <t>Saltend Co-generation Hull Turbine A2</t>
  </si>
  <si>
    <t>Saltend Co-generation Hull Turbine A3</t>
  </si>
  <si>
    <t>Scottish and Southern Energy Fiddlers Ferry</t>
  </si>
  <si>
    <t>BS8192IV</t>
  </si>
  <si>
    <t>Scottish and Southern Energy Salt Union OCGT</t>
  </si>
  <si>
    <t>SP3730BW</t>
  </si>
  <si>
    <t>Uskmouth Power Plant</t>
  </si>
  <si>
    <t>EPR/LP3131SW</t>
  </si>
  <si>
    <t>Simec Uskmouth Power Limited</t>
  </si>
  <si>
    <t>Sellafield GT1</t>
  </si>
  <si>
    <t>BM4317IX</t>
  </si>
  <si>
    <t>Sellafield Limited</t>
  </si>
  <si>
    <t>Sellafield GT2</t>
  </si>
  <si>
    <t>Sellafield GT3</t>
  </si>
  <si>
    <t>Boiler Plant</t>
  </si>
  <si>
    <t>Port Talbot Service Boilers</t>
  </si>
  <si>
    <t>EPR/BL7108IM</t>
  </si>
  <si>
    <t>Port Talbot Mitchell Boiler</t>
  </si>
  <si>
    <t>Port Talbot A5 Boiler</t>
  </si>
  <si>
    <t>Port Talbot No. 6&amp;7 Boilers</t>
  </si>
  <si>
    <t>HP3736AW</t>
  </si>
  <si>
    <t xml:space="preserve">Kinneil Stack A1 (B -101) GT ,    Kinneil Stack A1 (B -101) Waste Heat Recovery Units </t>
  </si>
  <si>
    <t>PPC/A1013107</t>
  </si>
  <si>
    <t>Winnington CHP Boiler Train</t>
  </si>
  <si>
    <t>Port of Liverpool CHP - Package Boilers 1-3</t>
  </si>
  <si>
    <t>Lynemouth Power Biomass Boiler</t>
  </si>
  <si>
    <t>Hide Sheet</t>
  </si>
  <si>
    <t>blank</t>
  </si>
  <si>
    <t>Note: beginning 1 January 2016, a return is required for each LCP within 28 days of the end of each quarter</t>
  </si>
  <si>
    <t>Permit Number:</t>
  </si>
  <si>
    <t>1. Data must be reported in tonnes to 2 decimal places</t>
  </si>
  <si>
    <t xml:space="preserve">3. No PDF documents shall be accepted </t>
  </si>
  <si>
    <t xml:space="preserve">Releases of IED Pollutants to Air </t>
  </si>
  <si>
    <t>Operational Summary for the year:</t>
  </si>
  <si>
    <t>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</si>
  <si>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(Transitional National Plan) Regulations 2015.</t>
  </si>
  <si>
    <t>Sahaviriya Steel Industries UK</t>
  </si>
  <si>
    <t xml:space="preserve">Redcar Power Station Boiler </t>
  </si>
  <si>
    <t>5 to 418</t>
  </si>
  <si>
    <t>JP3638HM</t>
  </si>
  <si>
    <r>
      <t>Quarter 1 (return)-2016-LCP Reference XXX (</t>
    </r>
    <r>
      <rPr>
        <sz val="8"/>
        <color indexed="48"/>
        <rFont val="Arial"/>
        <family val="2"/>
      </rPr>
      <t>Refer to D</t>
    </r>
    <r>
      <rPr>
        <sz val="12"/>
        <rFont val="Arial"/>
        <family val="2"/>
      </rPr>
      <t>)</t>
    </r>
  </si>
  <si>
    <r>
      <t>Quarter 2 (return)-2016-LCP Reference XXX (</t>
    </r>
    <r>
      <rPr>
        <sz val="8"/>
        <color indexed="48"/>
        <rFont val="Arial"/>
        <family val="2"/>
      </rPr>
      <t>Refer to D</t>
    </r>
    <r>
      <rPr>
        <sz val="12"/>
        <rFont val="Arial"/>
        <family val="2"/>
      </rPr>
      <t>)</t>
    </r>
  </si>
  <si>
    <r>
      <t>Quarter 3 (return)-2016-LCP Reference XXX (</t>
    </r>
    <r>
      <rPr>
        <sz val="8"/>
        <color indexed="48"/>
        <rFont val="Arial"/>
        <family val="2"/>
      </rPr>
      <t>Refer to D</t>
    </r>
    <r>
      <rPr>
        <sz val="12"/>
        <rFont val="Arial"/>
        <family val="2"/>
      </rPr>
      <t>)</t>
    </r>
  </si>
  <si>
    <r>
      <t>Quarter 4 (return)-2016-LCP Reference XXX (</t>
    </r>
    <r>
      <rPr>
        <sz val="8"/>
        <color indexed="48"/>
        <rFont val="Arial"/>
        <family val="2"/>
      </rPr>
      <t>Refer to D</t>
    </r>
    <r>
      <rPr>
        <sz val="12"/>
        <rFont val="Arial"/>
        <family val="2"/>
      </rPr>
      <t>)</t>
    </r>
  </si>
  <si>
    <r>
      <t>Quarter 1 (return)-2017-LCP Reference XXX (</t>
    </r>
    <r>
      <rPr>
        <sz val="8"/>
        <color indexed="48"/>
        <rFont val="Arial"/>
        <family val="2"/>
      </rPr>
      <t>Refer to D</t>
    </r>
    <r>
      <rPr>
        <sz val="12"/>
        <rFont val="Arial"/>
        <family val="2"/>
      </rPr>
      <t>)</t>
    </r>
  </si>
  <si>
    <t xml:space="preserve">LCP Ref:  </t>
  </si>
  <si>
    <t xml:space="preserve">LCP Ref. </t>
  </si>
  <si>
    <t>IED_RTA1 _Q1_2016_LCPxxx</t>
  </si>
  <si>
    <t>IED_RTA1 _Q1_2017_LCPxxx</t>
  </si>
  <si>
    <t>IED_RTA1 _Q2_2016_LCPxxx</t>
  </si>
  <si>
    <t>IED_RTA1 _Q3_2016_LCPxxx</t>
  </si>
  <si>
    <t>IED_RTA1 _Q4_2016_LCPxxx</t>
  </si>
  <si>
    <t>Example File Format:</t>
  </si>
  <si>
    <t>This equates to the following descriptions:</t>
  </si>
  <si>
    <t>INEOS Nitriles (UK) Limited</t>
  </si>
  <si>
    <t>was RWE Npower Cogen (Ineos Nitriles)</t>
  </si>
  <si>
    <t xml:space="preserve">     Select Operator</t>
  </si>
  <si>
    <t xml:space="preserve">     Select Site Location</t>
  </si>
  <si>
    <t>TNP@environment-agency.gov.uk</t>
  </si>
  <si>
    <t xml:space="preserve">4. Upload Forms held on GOV.UK will be accepted other variants of the forms will be automatically rejected which may impact statutory obligations to report on time.
</t>
  </si>
  <si>
    <t>Real Examples of how IED RTA1 forms must be saved &amp; emailed to the Environment Agency:</t>
  </si>
  <si>
    <t>221/414</t>
  </si>
  <si>
    <t>Cross Check</t>
  </si>
  <si>
    <t>Total 95</t>
  </si>
  <si>
    <r>
      <t xml:space="preserve">2. All forms must be saved in the format IED_RTA1_Quarter-Inventory_Year_LCP Reference  i.e. </t>
    </r>
    <r>
      <rPr>
        <b/>
        <sz val="9"/>
        <color rgb="FFFF0000"/>
        <rFont val="Arial"/>
        <family val="2"/>
      </rPr>
      <t xml:space="preserve">IED_RTA1_Q1_2016_LCPxxx </t>
    </r>
    <r>
      <rPr>
        <sz val="8"/>
        <color rgb="FFFF0000"/>
        <rFont val="Arial"/>
        <family val="2"/>
      </rPr>
      <t xml:space="preserve">
 </t>
    </r>
  </si>
  <si>
    <t>Sellafield Aux Boiler</t>
  </si>
  <si>
    <t>was Npower Cogen (Hythe) Limited</t>
  </si>
  <si>
    <t>RWE Cogen UK (Hythe) Limited</t>
  </si>
  <si>
    <t>Please do not enter text</t>
  </si>
  <si>
    <t>Ineos Chemicals (Grangemouth) Limited</t>
  </si>
  <si>
    <t xml:space="preserve">Versalis UK Ltd </t>
  </si>
  <si>
    <t>British Steel Limited Scunthorpe Works 1 (Central Power Station Boiler Train)</t>
  </si>
  <si>
    <t>British Steel Limited Scunthorpe Works 2 (Turbo Blower House Boilers 1-4)</t>
  </si>
  <si>
    <t>British Steel Limited Scunthorpe Works 3 (Turbo Blower House Boilers 5-6)</t>
  </si>
  <si>
    <t>British Steel Limited</t>
  </si>
  <si>
    <t>Centrica KPS Limited (Closed)</t>
  </si>
  <si>
    <t>Rugeley Power Limited (Closed)</t>
  </si>
  <si>
    <t>Scottish Power (Closed)</t>
  </si>
  <si>
    <t>SSE Generation Limited (Closed)</t>
  </si>
  <si>
    <t>Barry Cogeneration Plant</t>
  </si>
  <si>
    <t>VP3933RJ</t>
  </si>
  <si>
    <t>EP SHB Limited</t>
  </si>
  <si>
    <t>Huntsman Pigments Greatham Works</t>
  </si>
  <si>
    <t>INEOS FPS Limited</t>
  </si>
  <si>
    <t>EDF Energy (Thermal Generation) Limited</t>
  </si>
  <si>
    <t>Venator Materials UK Limited</t>
  </si>
  <si>
    <t>Dow Silicones UK Ltd</t>
  </si>
  <si>
    <t>Jude Sartor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</si>
</sst>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2" x14ac:knownFonts="1">
    <font>
      <sz val="10"/>
      <name val="Arial"/>
    </font>
    <font>
      <sz val="12"/>
      <name val="Arial"/>
      <family val="2"/>
    </font>
    <font>
      <u/>
      <sz val="12"/>
      <color indexed="12"/>
      <name val="Arial"/>
      <family val="2"/>
    </font>
    <font>
      <b/>
      <sz val="12"/>
      <name val="Arial"/>
      <family val="2"/>
    </font>
    <font>
      <b/>
      <sz val="10"/>
      <color indexed="12"/>
      <name val="Arial"/>
      <family val="2"/>
    </font>
    <font>
      <b/>
      <u/>
      <sz val="12"/>
      <color indexed="8"/>
      <name val="Arial"/>
      <family val="2"/>
    </font>
    <font>
      <sz val="10"/>
      <color indexed="8"/>
      <name val="Arial"/>
      <family val="2"/>
    </font>
    <font>
      <sz val="10"/>
      <name val="Arial"/>
      <family val="2"/>
    </font>
    <font>
      <b/>
      <sz val="12"/>
      <color indexed="8"/>
      <name val="Arial"/>
      <family val="2"/>
    </font>
    <font>
      <sz val="12"/>
      <color indexed="8"/>
      <name val="Arial"/>
      <family val="2"/>
    </font>
    <font>
      <b/>
      <vertAlign val="subscript"/>
      <sz val="12"/>
      <color indexed="8"/>
      <name val="Arial"/>
      <family val="2"/>
    </font>
    <font>
      <sz val="8"/>
      <name val="Arial"/>
      <family val="2"/>
    </font>
    <font>
      <b/>
      <sz val="12"/>
      <color indexed="48"/>
      <name val="Arial"/>
      <family val="2"/>
    </font>
    <font>
      <b/>
      <sz val="12"/>
      <color indexed="10"/>
      <name val="Arial"/>
      <family val="2"/>
    </font>
    <font>
      <sz val="8"/>
      <color indexed="48"/>
      <name val="Arial"/>
      <family val="2"/>
    </font>
    <font>
      <b/>
      <u/>
      <sz val="20"/>
      <color theme="6" tint="-0.249977111117893"/>
      <name val="Arial"/>
      <family val="2"/>
    </font>
    <font>
      <b/>
      <sz val="13"/>
      <color indexed="12"/>
      <name val="Arial"/>
      <family val="2"/>
    </font>
    <font>
      <b/>
      <sz val="10"/>
      <color indexed="8"/>
      <name val="Arial"/>
      <family val="2"/>
    </font>
    <font>
      <sz val="12"/>
      <color theme="6" tint="-0.499984740745262"/>
      <name val="Arial"/>
      <family val="2"/>
    </font>
    <font>
      <sz val="13"/>
      <color indexed="12"/>
      <name val="Arial"/>
      <family val="2"/>
    </font>
    <font>
      <b/>
      <sz val="14"/>
      <color theme="6" tint="-0.249977111117893"/>
      <name val="Arial"/>
      <family val="2"/>
    </font>
    <font>
      <b/>
      <sz val="10"/>
      <color rgb="FFFF0000"/>
      <name val="Arial"/>
      <family val="2"/>
    </font>
    <font>
      <b/>
      <sz val="12"/>
      <color rgb="FF0070C0"/>
      <name val="Arial"/>
      <family val="2"/>
    </font>
    <font>
      <b/>
      <sz val="22"/>
      <color rgb="FFFF0000"/>
      <name val="Arial"/>
      <family val="2"/>
    </font>
    <font>
      <b/>
      <sz val="9"/>
      <color indexed="12"/>
      <name val="Arial"/>
      <family val="2"/>
    </font>
    <font>
      <b/>
      <sz val="9"/>
      <name val="Arial"/>
      <family val="2"/>
    </font>
    <font>
      <sz val="8"/>
      <name val="Calibri"/>
      <family val="2"/>
      <scheme val="minor"/>
    </font>
    <font>
      <sz val="8"/>
      <color theme="6"/>
      <name val="Arial"/>
      <family val="2"/>
    </font>
    <font>
      <b/>
      <sz val="10"/>
      <name val="Arial"/>
      <family val="2"/>
    </font>
    <font>
      <b/>
      <sz val="9"/>
      <color indexed="8"/>
      <name val="Arial"/>
      <family val="2"/>
    </font>
    <font>
      <sz val="16"/>
      <name val="Arial"/>
      <family val="2"/>
    </font>
    <font>
      <b/>
      <sz val="12"/>
      <color rgb="FFFF0000"/>
      <name val="Arial"/>
      <family val="2"/>
    </font>
    <font>
      <sz val="11"/>
      <color theme="1"/>
      <name val="Calibri"/>
      <family val="2"/>
      <scheme val="minor"/>
    </font>
    <font>
      <sz val="8"/>
      <color theme="1" tint="-0.499984740745262"/>
      <name val="Calibri"/>
      <family val="2"/>
      <scheme val="minor"/>
    </font>
    <font>
      <sz val="8"/>
      <color rgb="FFFF0000"/>
      <name val="Calibri"/>
      <family val="2"/>
      <scheme val="minor"/>
    </font>
    <font>
      <b/>
      <sz val="8"/>
      <color rgb="FFFF0000"/>
      <name val="Calibri"/>
      <family val="2"/>
      <scheme val="minor"/>
    </font>
    <font>
      <sz val="7"/>
      <color theme="6"/>
      <name val="Arial"/>
      <family val="2"/>
    </font>
    <font>
      <sz val="7"/>
      <name val="Arial"/>
      <family val="2"/>
    </font>
    <font>
      <sz val="8"/>
      <color rgb="FFFF0000"/>
      <name val="Arial"/>
      <family val="2"/>
    </font>
    <font>
      <b/>
      <sz val="9"/>
      <color rgb="FFFF0000"/>
      <name val="Arial"/>
      <family val="2"/>
    </font>
    <font>
      <sz val="13.5"/>
      <color rgb="FF222222"/>
      <name val="Courier New"/>
      <family val="3"/>
    </font>
    <font>
      <b/>
      <sz val="18"/>
      <color rgb="FFFF0000"/>
      <name val="Arial"/>
      <family val="2"/>
    </font>
  </fonts>
  <fills count="8">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43"/>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double">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ck">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thin">
        <color theme="4"/>
      </right>
      <top style="thin">
        <color theme="4"/>
      </top>
      <bottom style="thin">
        <color theme="4"/>
      </bottom>
      <diagonal/>
    </border>
    <border>
      <left/>
      <right style="thick">
        <color theme="4"/>
      </right>
      <top/>
      <bottom style="thin">
        <color theme="4"/>
      </bottom>
      <diagonal/>
    </border>
    <border>
      <left style="thick">
        <color theme="4"/>
      </left>
      <right style="thin">
        <color theme="4"/>
      </right>
      <top style="thin">
        <color theme="4"/>
      </top>
      <bottom style="thin">
        <color theme="4"/>
      </bottom>
      <diagonal/>
    </border>
    <border>
      <left/>
      <right style="thick">
        <color theme="4"/>
      </right>
      <top style="thin">
        <color theme="4"/>
      </top>
      <bottom style="thin">
        <color theme="4"/>
      </bottom>
      <diagonal/>
    </border>
    <border>
      <left style="thick">
        <color theme="4"/>
      </left>
      <right style="thin">
        <color theme="4"/>
      </right>
      <top style="thin">
        <color theme="4"/>
      </top>
      <bottom style="thick">
        <color theme="4"/>
      </bottom>
      <diagonal/>
    </border>
    <border>
      <left style="thin">
        <color theme="4"/>
      </left>
      <right style="thin">
        <color theme="4"/>
      </right>
      <top style="thin">
        <color theme="4"/>
      </top>
      <bottom style="thick">
        <color theme="4"/>
      </bottom>
      <diagonal/>
    </border>
    <border>
      <left/>
      <right style="thick">
        <color theme="4"/>
      </right>
      <top style="thin">
        <color theme="4"/>
      </top>
      <bottom style="thick">
        <color theme="4"/>
      </bottom>
      <diagonal/>
    </border>
    <border>
      <left style="thin">
        <color indexed="8"/>
      </left>
      <right style="thin">
        <color indexed="8"/>
      </right>
      <top style="thin">
        <color indexed="8"/>
      </top>
      <bottom style="thin">
        <color indexed="8"/>
      </bottom>
      <diagonal/>
    </border>
  </borders>
  <cellStyleXfs count="6">
    <xf numFmtId="0" fontId="0" fillId="0" borderId="0"/>
    <xf numFmtId="0" fontId="2" fillId="0" borderId="0" applyNumberFormat="0" applyFill="0" applyBorder="0" applyAlignment="0" applyProtection="0">
      <alignment vertical="top"/>
      <protection locked="0"/>
    </xf>
    <xf numFmtId="0" fontId="1" fillId="0" borderId="0"/>
    <xf numFmtId="0" fontId="1" fillId="0" borderId="0"/>
    <xf numFmtId="0" fontId="7" fillId="0" borderId="0"/>
    <xf numFmtId="0" fontId="32" fillId="0" borderId="0"/>
  </cellStyleXfs>
  <cellXfs count="144">
    <xf numFmtId="0" fontId="0" fillId="0" borderId="0" xfId="0"/>
    <xf numFmtId="0" fontId="1" fillId="0" borderId="0" xfId="3"/>
    <xf numFmtId="0" fontId="12" fillId="0" borderId="0" xfId="3" applyFont="1"/>
    <xf numFmtId="0" fontId="1" fillId="0" borderId="2" xfId="3" applyBorder="1"/>
    <xf numFmtId="0" fontId="3" fillId="0" borderId="3" xfId="3" applyFont="1" applyBorder="1"/>
    <xf numFmtId="0" fontId="3" fillId="0" borderId="4" xfId="3" quotePrefix="1" applyFont="1" applyBorder="1" applyAlignment="1">
      <alignment horizontal="center"/>
    </xf>
    <xf numFmtId="0" fontId="3" fillId="0" borderId="3" xfId="3" applyFont="1" applyBorder="1" applyAlignment="1">
      <alignment horizontal="center"/>
    </xf>
    <xf numFmtId="0" fontId="3" fillId="0" borderId="3" xfId="3" applyFont="1" applyBorder="1" applyAlignment="1">
      <alignment horizontal="left"/>
    </xf>
    <xf numFmtId="0" fontId="1" fillId="0" borderId="4" xfId="3" applyBorder="1"/>
    <xf numFmtId="0" fontId="1" fillId="0" borderId="5" xfId="3" applyBorder="1"/>
    <xf numFmtId="0" fontId="1" fillId="0" borderId="6" xfId="3" applyBorder="1"/>
    <xf numFmtId="0" fontId="1" fillId="0" borderId="0" xfId="3" applyBorder="1"/>
    <xf numFmtId="0" fontId="1" fillId="0" borderId="7" xfId="3" applyBorder="1"/>
    <xf numFmtId="0" fontId="3" fillId="0" borderId="0" xfId="3" applyFont="1" applyBorder="1"/>
    <xf numFmtId="0" fontId="1" fillId="0" borderId="8" xfId="3" applyBorder="1"/>
    <xf numFmtId="0" fontId="1" fillId="0" borderId="9" xfId="3" applyBorder="1"/>
    <xf numFmtId="0" fontId="1" fillId="0" borderId="10" xfId="3" applyBorder="1"/>
    <xf numFmtId="0" fontId="3" fillId="0" borderId="4" xfId="3" applyFont="1" applyBorder="1"/>
    <xf numFmtId="0" fontId="13" fillId="0" borderId="0" xfId="3" applyFont="1" applyBorder="1"/>
    <xf numFmtId="0" fontId="13" fillId="0" borderId="0" xfId="3" applyFont="1" applyBorder="1" applyAlignment="1">
      <alignment horizontal="center"/>
    </xf>
    <xf numFmtId="0" fontId="1" fillId="0" borderId="0" xfId="2" applyBorder="1"/>
    <xf numFmtId="0" fontId="1" fillId="0" borderId="0" xfId="3" applyFont="1"/>
    <xf numFmtId="0" fontId="5" fillId="0" borderId="0" xfId="0" applyFont="1" applyAlignment="1" applyProtection="1">
      <alignment horizontal="left"/>
      <protection locked="0"/>
    </xf>
    <xf numFmtId="0" fontId="6" fillId="0" borderId="0" xfId="0" applyFont="1" applyProtection="1">
      <protection locked="0"/>
    </xf>
    <xf numFmtId="0" fontId="7" fillId="0" borderId="0" xfId="0" applyFont="1" applyProtection="1">
      <protection locked="0"/>
    </xf>
    <xf numFmtId="0" fontId="8" fillId="0" borderId="0" xfId="0" applyFont="1" applyAlignment="1" applyProtection="1">
      <alignment horizontal="left"/>
      <protection locked="0"/>
    </xf>
    <xf numFmtId="0" fontId="4" fillId="0" borderId="0" xfId="0" applyFont="1" applyFill="1" applyProtection="1">
      <protection locked="0"/>
    </xf>
    <xf numFmtId="0" fontId="6" fillId="0" borderId="0" xfId="0" applyFont="1" applyFill="1" applyProtection="1">
      <protection locked="0"/>
    </xf>
    <xf numFmtId="0" fontId="8" fillId="0" borderId="0" xfId="0" applyFont="1" applyProtection="1">
      <protection locked="0"/>
    </xf>
    <xf numFmtId="0" fontId="15" fillId="0" borderId="0" xfId="0" applyFont="1" applyAlignment="1" applyProtection="1">
      <alignment horizontal="left"/>
      <protection locked="0"/>
    </xf>
    <xf numFmtId="0" fontId="18" fillId="0" borderId="0" xfId="0" applyFont="1" applyFill="1" applyBorder="1" applyAlignment="1" applyProtection="1">
      <alignment vertical="top" wrapText="1"/>
      <protection locked="0"/>
    </xf>
    <xf numFmtId="0" fontId="18" fillId="0" borderId="0" xfId="0" applyFont="1" applyFill="1" applyBorder="1" applyAlignment="1" applyProtection="1">
      <alignment horizontal="right" vertical="top" wrapText="1"/>
      <protection locked="0"/>
    </xf>
    <xf numFmtId="0" fontId="20" fillId="0" borderId="0" xfId="0" applyFont="1" applyAlignment="1" applyProtection="1">
      <alignment horizontal="left"/>
      <protection locked="0"/>
    </xf>
    <xf numFmtId="0" fontId="11" fillId="0" borderId="0" xfId="0" applyFont="1"/>
    <xf numFmtId="0" fontId="21" fillId="0" borderId="0" xfId="2" applyFont="1" applyFill="1" applyAlignment="1"/>
    <xf numFmtId="0" fontId="11" fillId="0" borderId="0" xfId="0" pivotButton="1" applyFont="1"/>
    <xf numFmtId="0" fontId="11" fillId="0" borderId="0" xfId="0" applyFont="1" applyAlignment="1">
      <alignment horizontal="left"/>
    </xf>
    <xf numFmtId="0" fontId="11" fillId="0" borderId="0" xfId="0" applyNumberFormat="1" applyFont="1"/>
    <xf numFmtId="0" fontId="11" fillId="0" borderId="0" xfId="2" applyFont="1" applyFill="1" applyAlignment="1"/>
    <xf numFmtId="0" fontId="17" fillId="2" borderId="1" xfId="0" applyFont="1" applyFill="1" applyBorder="1" applyProtection="1">
      <protection locked="0"/>
    </xf>
    <xf numFmtId="0" fontId="22" fillId="0" borderId="0" xfId="3" applyFont="1" applyBorder="1"/>
    <xf numFmtId="1" fontId="11" fillId="0" borderId="0" xfId="2" applyNumberFormat="1" applyFont="1" applyFill="1" applyAlignment="1">
      <alignment horizontal="center"/>
    </xf>
    <xf numFmtId="0" fontId="11" fillId="0" borderId="0" xfId="0" applyFont="1" applyAlignment="1">
      <alignment horizontal="center"/>
    </xf>
    <xf numFmtId="0" fontId="8" fillId="5" borderId="11" xfId="0" applyFont="1" applyFill="1" applyBorder="1" applyAlignment="1" applyProtection="1">
      <alignment horizontal="center" vertical="center" wrapText="1"/>
    </xf>
    <xf numFmtId="0" fontId="11" fillId="0" borderId="0" xfId="0" applyFont="1" applyFill="1" applyBorder="1" applyAlignment="1">
      <alignment horizontal="left" shrinkToFit="1"/>
    </xf>
    <xf numFmtId="0" fontId="11" fillId="0" borderId="0" xfId="0" applyFont="1" applyFill="1" applyBorder="1" applyAlignment="1">
      <alignment horizontal="center" shrinkToFit="1"/>
    </xf>
    <xf numFmtId="0" fontId="11" fillId="0" borderId="0" xfId="0" applyFont="1" applyFill="1" applyAlignment="1">
      <alignment horizontal="left"/>
    </xf>
    <xf numFmtId="0" fontId="11" fillId="0" borderId="0" xfId="0" applyFont="1" applyFill="1" applyAlignment="1"/>
    <xf numFmtId="0" fontId="11" fillId="0" borderId="0" xfId="0" applyFont="1" applyFill="1" applyAlignment="1">
      <alignment horizontal="center"/>
    </xf>
    <xf numFmtId="0" fontId="24" fillId="0" borderId="0" xfId="2" applyFont="1" applyFill="1" applyAlignment="1"/>
    <xf numFmtId="0" fontId="24" fillId="0" borderId="0" xfId="2" applyFont="1" applyFill="1" applyAlignment="1">
      <alignment horizontal="center" wrapText="1"/>
    </xf>
    <xf numFmtId="0" fontId="24" fillId="0" borderId="0" xfId="2" applyFont="1" applyFill="1" applyAlignment="1">
      <alignment horizontal="center"/>
    </xf>
    <xf numFmtId="0" fontId="25" fillId="0" borderId="0" xfId="2" applyFont="1" applyAlignment="1"/>
    <xf numFmtId="0" fontId="11" fillId="0" borderId="0" xfId="2" applyFont="1" applyFill="1" applyAlignment="1">
      <alignment horizontal="center"/>
    </xf>
    <xf numFmtId="0" fontId="11" fillId="0" borderId="0" xfId="0" applyFont="1" applyAlignment="1"/>
    <xf numFmtId="0" fontId="11" fillId="0" borderId="0" xfId="2" applyFont="1" applyAlignment="1"/>
    <xf numFmtId="0" fontId="26" fillId="0" borderId="0" xfId="0" applyFont="1" applyFill="1" applyBorder="1" applyAlignment="1">
      <alignment horizontal="center" shrinkToFit="1"/>
    </xf>
    <xf numFmtId="0" fontId="11" fillId="0" borderId="0" xfId="2" applyFont="1"/>
    <xf numFmtId="0" fontId="8" fillId="4" borderId="14" xfId="0" applyFont="1" applyFill="1" applyBorder="1" applyAlignment="1" applyProtection="1">
      <alignment horizontal="left"/>
    </xf>
    <xf numFmtId="0" fontId="8" fillId="4" borderId="18" xfId="0" applyFont="1" applyFill="1" applyBorder="1" applyProtection="1"/>
    <xf numFmtId="0" fontId="6" fillId="3" borderId="18" xfId="0" applyFont="1" applyFill="1" applyBorder="1" applyProtection="1"/>
    <xf numFmtId="0" fontId="8" fillId="4" borderId="18" xfId="0" applyFont="1" applyFill="1" applyBorder="1" applyAlignment="1" applyProtection="1">
      <alignment horizontal="center" shrinkToFit="1"/>
    </xf>
    <xf numFmtId="0" fontId="8" fillId="5" borderId="20" xfId="0" applyFont="1" applyFill="1" applyBorder="1" applyAlignment="1" applyProtection="1">
      <alignment horizontal="center" vertical="center" wrapText="1"/>
    </xf>
    <xf numFmtId="0" fontId="9" fillId="0" borderId="23" xfId="0" applyFont="1" applyBorder="1" applyAlignment="1" applyProtection="1">
      <alignment vertical="top" wrapText="1"/>
    </xf>
    <xf numFmtId="2" fontId="9" fillId="2" borderId="1" xfId="0" applyNumberFormat="1" applyFont="1" applyFill="1" applyBorder="1" applyAlignment="1" applyProtection="1">
      <alignment vertical="top" wrapText="1"/>
      <protection locked="0"/>
    </xf>
    <xf numFmtId="2" fontId="9" fillId="2" borderId="24" xfId="0" applyNumberFormat="1" applyFont="1" applyFill="1" applyBorder="1" applyAlignment="1" applyProtection="1">
      <alignment vertical="top" wrapText="1"/>
      <protection locked="0"/>
    </xf>
    <xf numFmtId="0" fontId="9" fillId="0" borderId="25" xfId="0" applyFont="1" applyBorder="1" applyAlignment="1" applyProtection="1">
      <alignment vertical="top" wrapText="1"/>
    </xf>
    <xf numFmtId="2" fontId="9" fillId="2" borderId="12" xfId="0" applyNumberFormat="1" applyFont="1" applyFill="1" applyBorder="1" applyAlignment="1" applyProtection="1">
      <alignment vertical="top" wrapText="1"/>
      <protection locked="0"/>
    </xf>
    <xf numFmtId="2" fontId="9" fillId="2" borderId="26" xfId="0" applyNumberFormat="1" applyFont="1" applyFill="1" applyBorder="1" applyAlignment="1" applyProtection="1">
      <alignment vertical="top" wrapText="1"/>
      <protection locked="0"/>
    </xf>
    <xf numFmtId="0" fontId="19" fillId="6" borderId="14" xfId="0" applyFont="1" applyFill="1" applyBorder="1" applyAlignment="1" applyProtection="1">
      <alignment horizontal="left"/>
    </xf>
    <xf numFmtId="2" fontId="19" fillId="6" borderId="27" xfId="0" applyNumberFormat="1" applyFont="1" applyFill="1" applyBorder="1" applyAlignment="1" applyProtection="1">
      <alignment horizontal="right" vertical="center"/>
    </xf>
    <xf numFmtId="2" fontId="19" fillId="6" borderId="28" xfId="0" applyNumberFormat="1" applyFont="1" applyFill="1" applyBorder="1" applyAlignment="1" applyProtection="1">
      <alignment horizontal="right" vertical="center"/>
    </xf>
    <xf numFmtId="0" fontId="9" fillId="0" borderId="29" xfId="0" applyFont="1" applyBorder="1" applyAlignment="1" applyProtection="1">
      <alignment vertical="top" wrapText="1"/>
    </xf>
    <xf numFmtId="2" fontId="9" fillId="2" borderId="11" xfId="0" applyNumberFormat="1" applyFont="1" applyFill="1" applyBorder="1" applyAlignment="1" applyProtection="1">
      <alignment vertical="top" wrapText="1"/>
      <protection locked="0"/>
    </xf>
    <xf numFmtId="2" fontId="9" fillId="2" borderId="30" xfId="0" applyNumberFormat="1" applyFont="1" applyFill="1" applyBorder="1" applyAlignment="1" applyProtection="1">
      <alignment vertical="top" wrapText="1"/>
      <protection locked="0"/>
    </xf>
    <xf numFmtId="0" fontId="9" fillId="0" borderId="31" xfId="0" applyFont="1" applyFill="1" applyBorder="1" applyAlignment="1" applyProtection="1">
      <alignment vertical="top" wrapText="1"/>
      <protection locked="0"/>
    </xf>
    <xf numFmtId="2" fontId="9" fillId="0" borderId="32" xfId="0" applyNumberFormat="1" applyFont="1" applyFill="1" applyBorder="1" applyAlignment="1" applyProtection="1">
      <alignment vertical="top" wrapText="1"/>
    </xf>
    <xf numFmtId="2" fontId="9" fillId="0" borderId="13" xfId="0" applyNumberFormat="1" applyFont="1" applyFill="1" applyBorder="1" applyAlignment="1" applyProtection="1">
      <alignment vertical="top" wrapText="1"/>
    </xf>
    <xf numFmtId="0" fontId="16" fillId="6" borderId="14" xfId="0" applyFont="1" applyFill="1" applyBorder="1" applyAlignment="1" applyProtection="1">
      <alignment horizontal="left"/>
    </xf>
    <xf numFmtId="2" fontId="16" fillId="6" borderId="27" xfId="0" applyNumberFormat="1" applyFont="1" applyFill="1" applyBorder="1" applyAlignment="1" applyProtection="1">
      <alignment horizontal="right" vertical="center"/>
    </xf>
    <xf numFmtId="2" fontId="16" fillId="6" borderId="28" xfId="0" applyNumberFormat="1" applyFont="1" applyFill="1" applyBorder="1" applyAlignment="1" applyProtection="1">
      <alignment horizontal="right" vertical="center"/>
    </xf>
    <xf numFmtId="0" fontId="24" fillId="0" borderId="0" xfId="0" applyFont="1" applyFill="1" applyProtection="1">
      <protection locked="0"/>
    </xf>
    <xf numFmtId="0" fontId="4" fillId="0" borderId="0" xfId="0" applyFont="1" applyFill="1" applyAlignment="1" applyProtection="1">
      <alignment horizontal="left"/>
      <protection locked="0"/>
    </xf>
    <xf numFmtId="14" fontId="9" fillId="2" borderId="18" xfId="0" applyNumberFormat="1" applyFont="1" applyFill="1" applyBorder="1" applyAlignment="1" applyProtection="1">
      <alignment vertical="top" wrapText="1"/>
      <protection locked="0"/>
    </xf>
    <xf numFmtId="0" fontId="29" fillId="0" borderId="0" xfId="0" applyFont="1" applyAlignment="1" applyProtection="1">
      <alignment horizontal="left"/>
      <protection locked="0"/>
    </xf>
    <xf numFmtId="0" fontId="30" fillId="0" borderId="0" xfId="3" applyFont="1" applyBorder="1"/>
    <xf numFmtId="0" fontId="31" fillId="0" borderId="6" xfId="0" applyFont="1" applyBorder="1" applyAlignment="1">
      <alignment horizontal="left" indent="6"/>
    </xf>
    <xf numFmtId="0" fontId="8" fillId="4" borderId="33" xfId="0" applyFont="1" applyFill="1" applyBorder="1" applyAlignment="1" applyProtection="1">
      <alignment horizontal="left" shrinkToFit="1"/>
    </xf>
    <xf numFmtId="0" fontId="8" fillId="3" borderId="18" xfId="0" applyFont="1" applyFill="1" applyBorder="1" applyAlignment="1" applyProtection="1">
      <alignment horizontal="center"/>
    </xf>
    <xf numFmtId="0" fontId="26" fillId="0" borderId="34" xfId="4" applyFont="1" applyFill="1" applyBorder="1" applyAlignment="1">
      <alignment horizontal="left" shrinkToFit="1"/>
    </xf>
    <xf numFmtId="0" fontId="26" fillId="0" borderId="35" xfId="4" applyFont="1" applyFill="1" applyBorder="1" applyAlignment="1">
      <alignment horizontal="left" shrinkToFit="1"/>
    </xf>
    <xf numFmtId="0" fontId="26" fillId="0" borderId="35" xfId="4" applyFont="1" applyFill="1" applyBorder="1" applyAlignment="1">
      <alignment horizontal="center" shrinkToFit="1"/>
    </xf>
    <xf numFmtId="0" fontId="26" fillId="0" borderId="37" xfId="4" applyFont="1" applyFill="1" applyBorder="1" applyAlignment="1">
      <alignment horizontal="center" shrinkToFit="1"/>
    </xf>
    <xf numFmtId="0" fontId="26" fillId="0" borderId="38" xfId="4" applyFont="1" applyFill="1" applyBorder="1" applyAlignment="1">
      <alignment horizontal="left" shrinkToFit="1"/>
    </xf>
    <xf numFmtId="0" fontId="26" fillId="0" borderId="36" xfId="4" applyFont="1" applyFill="1" applyBorder="1" applyAlignment="1">
      <alignment horizontal="left" shrinkToFit="1"/>
    </xf>
    <xf numFmtId="0" fontId="26" fillId="0" borderId="36" xfId="4" applyFont="1" applyFill="1" applyBorder="1" applyAlignment="1">
      <alignment horizontal="center" shrinkToFit="1"/>
    </xf>
    <xf numFmtId="0" fontId="26" fillId="0" borderId="39" xfId="4" applyFont="1" applyFill="1" applyBorder="1" applyAlignment="1">
      <alignment horizontal="center" shrinkToFit="1"/>
    </xf>
    <xf numFmtId="0" fontId="33" fillId="0" borderId="36" xfId="4" applyFont="1" applyFill="1" applyBorder="1" applyAlignment="1">
      <alignment horizontal="left" shrinkToFit="1"/>
    </xf>
    <xf numFmtId="0" fontId="26" fillId="0" borderId="40" xfId="4" applyFont="1" applyFill="1" applyBorder="1" applyAlignment="1">
      <alignment horizontal="left" shrinkToFit="1"/>
    </xf>
    <xf numFmtId="0" fontId="26" fillId="0" borderId="41" xfId="4" applyFont="1" applyFill="1" applyBorder="1" applyAlignment="1">
      <alignment horizontal="left" shrinkToFit="1"/>
    </xf>
    <xf numFmtId="0" fontId="26" fillId="0" borderId="41" xfId="4" applyFont="1" applyFill="1" applyBorder="1" applyAlignment="1">
      <alignment horizontal="center" shrinkToFit="1"/>
    </xf>
    <xf numFmtId="0" fontId="26" fillId="0" borderId="42" xfId="4" applyFont="1" applyFill="1" applyBorder="1" applyAlignment="1">
      <alignment horizontal="center" shrinkToFit="1"/>
    </xf>
    <xf numFmtId="0" fontId="34" fillId="0" borderId="36" xfId="4" applyFont="1" applyFill="1" applyBorder="1" applyAlignment="1">
      <alignment horizontal="left" shrinkToFit="1"/>
    </xf>
    <xf numFmtId="0" fontId="34" fillId="0" borderId="36" xfId="4" applyFont="1" applyFill="1" applyBorder="1" applyAlignment="1">
      <alignment horizontal="center" shrinkToFit="1"/>
    </xf>
    <xf numFmtId="0" fontId="34" fillId="0" borderId="39" xfId="4" applyFont="1" applyFill="1" applyBorder="1" applyAlignment="1">
      <alignment horizontal="center" shrinkToFit="1"/>
    </xf>
    <xf numFmtId="0" fontId="35" fillId="0" borderId="38" xfId="4" applyFont="1" applyFill="1" applyBorder="1" applyAlignment="1">
      <alignment horizontal="left" shrinkToFit="1"/>
    </xf>
    <xf numFmtId="0" fontId="2" fillId="0" borderId="0" xfId="1" applyAlignment="1" applyProtection="1"/>
    <xf numFmtId="0" fontId="6" fillId="3" borderId="18" xfId="0" applyFont="1" applyFill="1" applyBorder="1" applyAlignment="1" applyProtection="1">
      <alignment horizontal="center"/>
    </xf>
    <xf numFmtId="0" fontId="24" fillId="0" borderId="0" xfId="0" applyFont="1" applyFill="1" applyAlignment="1" applyProtection="1">
      <alignment horizontal="left"/>
      <protection locked="0"/>
    </xf>
    <xf numFmtId="0" fontId="37" fillId="0" borderId="0" xfId="0" applyFont="1" applyProtection="1">
      <protection locked="0"/>
    </xf>
    <xf numFmtId="0" fontId="25" fillId="0" borderId="0" xfId="0" applyFont="1" applyFill="1" applyBorder="1" applyAlignment="1" applyProtection="1">
      <alignment horizontal="right" vertical="center" wrapText="1"/>
      <protection locked="0"/>
    </xf>
    <xf numFmtId="0" fontId="25" fillId="0" borderId="0" xfId="0" applyFont="1" applyFill="1" applyBorder="1" applyAlignment="1" applyProtection="1">
      <alignment horizontal="left" vertical="center" wrapText="1"/>
    </xf>
    <xf numFmtId="0" fontId="2" fillId="0" borderId="0" xfId="1" applyAlignment="1" applyProtection="1"/>
    <xf numFmtId="0" fontId="40" fillId="0" borderId="0" xfId="0" applyFont="1"/>
    <xf numFmtId="0" fontId="40" fillId="0" borderId="0" xfId="0" applyFont="1" applyAlignment="1">
      <alignment vertical="center"/>
    </xf>
    <xf numFmtId="0" fontId="0" fillId="0" borderId="0" xfId="0" applyFill="1" applyProtection="1">
      <protection locked="0"/>
    </xf>
    <xf numFmtId="164" fontId="9" fillId="7" borderId="43" xfId="0" applyNumberFormat="1" applyFont="1" applyFill="1" applyBorder="1" applyAlignment="1" applyProtection="1">
      <alignment horizontal="right" vertical="center"/>
      <protection locked="0"/>
    </xf>
    <xf numFmtId="0" fontId="27" fillId="0" borderId="0" xfId="0" applyFont="1" applyFill="1" applyBorder="1" applyAlignment="1" applyProtection="1">
      <alignment vertical="top" wrapText="1"/>
      <protection locked="0"/>
    </xf>
    <xf numFmtId="0" fontId="27" fillId="0" borderId="0" xfId="0" applyFont="1" applyAlignment="1"/>
    <xf numFmtId="0" fontId="36" fillId="0" borderId="0" xfId="0" applyFont="1" applyFill="1" applyBorder="1" applyAlignment="1" applyProtection="1">
      <alignment vertical="top" wrapText="1"/>
      <protection locked="0"/>
    </xf>
    <xf numFmtId="0" fontId="36" fillId="0" borderId="0" xfId="0" applyFont="1" applyAlignment="1"/>
    <xf numFmtId="0" fontId="6" fillId="2" borderId="15" xfId="0" applyFont="1" applyFill="1" applyBorder="1" applyAlignment="1" applyProtection="1">
      <protection locked="0"/>
    </xf>
    <xf numFmtId="0" fontId="7" fillId="2" borderId="16" xfId="0" applyFont="1" applyFill="1" applyBorder="1" applyAlignment="1" applyProtection="1">
      <protection locked="0"/>
    </xf>
    <xf numFmtId="0" fontId="7" fillId="2" borderId="17" xfId="0" applyFont="1" applyFill="1" applyBorder="1" applyAlignment="1" applyProtection="1">
      <protection locked="0"/>
    </xf>
    <xf numFmtId="0" fontId="8" fillId="5" borderId="19" xfId="0" applyFont="1" applyFill="1" applyBorder="1" applyAlignment="1" applyProtection="1">
      <alignment horizontal="center" vertical="center" wrapText="1"/>
    </xf>
    <xf numFmtId="0" fontId="8" fillId="5" borderId="23" xfId="0" applyFont="1" applyFill="1" applyBorder="1" applyAlignment="1" applyProtection="1">
      <alignment horizontal="center" vertical="center" wrapText="1"/>
    </xf>
    <xf numFmtId="0" fontId="8" fillId="5" borderId="2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8" fillId="5" borderId="22" xfId="0" applyFont="1" applyFill="1" applyBorder="1" applyAlignment="1" applyProtection="1">
      <alignment horizontal="center" vertical="center" wrapText="1"/>
    </xf>
    <xf numFmtId="0" fontId="8" fillId="5" borderId="24" xfId="0" applyFont="1" applyFill="1" applyBorder="1" applyAlignment="1" applyProtection="1">
      <alignment horizontal="center" vertical="center" wrapText="1"/>
    </xf>
    <xf numFmtId="0" fontId="9" fillId="2" borderId="33" xfId="0" applyFont="1" applyFill="1" applyBorder="1" applyAlignment="1" applyProtection="1">
      <alignment vertical="top" wrapText="1"/>
      <protection locked="0"/>
    </xf>
    <xf numFmtId="0" fontId="0" fillId="0" borderId="17" xfId="0" applyBorder="1" applyAlignment="1" applyProtection="1">
      <alignment vertical="top" wrapText="1"/>
      <protection locked="0"/>
    </xf>
    <xf numFmtId="0" fontId="4" fillId="0" borderId="0" xfId="0" applyFont="1" applyFill="1" applyAlignment="1" applyProtection="1">
      <alignment horizontal="justify" vertical="center" wrapText="1"/>
      <protection locked="0"/>
    </xf>
    <xf numFmtId="0" fontId="28" fillId="0" borderId="0" xfId="0" applyFont="1" applyAlignment="1">
      <alignment vertical="center" wrapText="1"/>
    </xf>
    <xf numFmtId="0" fontId="38" fillId="0" borderId="0" xfId="0" applyFont="1" applyFill="1" applyBorder="1" applyAlignment="1" applyProtection="1">
      <alignment vertical="top" wrapText="1"/>
      <protection locked="0"/>
    </xf>
    <xf numFmtId="0" fontId="38" fillId="0" borderId="0" xfId="0" applyFont="1" applyAlignment="1"/>
    <xf numFmtId="0" fontId="41" fillId="0" borderId="4" xfId="0" applyFont="1" applyFill="1" applyBorder="1" applyAlignment="1">
      <alignment horizontal="center"/>
    </xf>
    <xf numFmtId="0" fontId="41" fillId="0" borderId="0" xfId="0" applyFont="1" applyFill="1" applyBorder="1" applyAlignment="1">
      <alignment horizontal="center"/>
    </xf>
    <xf numFmtId="0" fontId="13" fillId="0" borderId="0" xfId="0" applyFont="1" applyAlignment="1"/>
    <xf numFmtId="0" fontId="0" fillId="0" borderId="0" xfId="0" applyAlignment="1"/>
    <xf numFmtId="0" fontId="23" fillId="0" borderId="0" xfId="3" applyFont="1" applyAlignment="1"/>
    <xf numFmtId="0" fontId="1" fillId="0" borderId="0" xfId="2" applyFont="1" applyBorder="1" applyAlignment="1">
      <alignment wrapText="1"/>
    </xf>
    <xf numFmtId="0" fontId="1" fillId="0" borderId="0" xfId="3" applyBorder="1" applyAlignment="1">
      <alignment wrapText="1"/>
    </xf>
    <xf numFmtId="0" fontId="1" fillId="0" borderId="7" xfId="3" applyBorder="1" applyAlignment="1">
      <alignment wrapText="1"/>
    </xf>
  </cellXfs>
  <cellStyles count="6">
    <cellStyle name="Hyperlink" xfId="1" builtinId="8"/>
    <cellStyle name="Normal" xfId="0" builtinId="0"/>
    <cellStyle name="Normal 2" xfId="4" xr:uid="{00000000-0005-0000-0000-000002000000}"/>
    <cellStyle name="Normal 3" xfId="5" xr:uid="{00000000-0005-0000-0000-000003000000}"/>
    <cellStyle name="Normal_NERP Site Details (5) pivots" xfId="2" xr:uid="{00000000-0005-0000-0000-000004000000}"/>
    <cellStyle name="Normal_Overview of file format" xfId="3" xr:uid="{00000000-0005-0000-0000-000005000000}"/>
  </cellStyles>
  <dxfs count="9">
    <dxf>
      <font>
        <sz val="8"/>
      </font>
    </dxf>
    <dxf>
      <font>
        <sz val="8"/>
      </font>
    </dxf>
    <dxf>
      <font>
        <sz val="8"/>
      </font>
    </dxf>
    <dxf>
      <font>
        <sz val="8"/>
      </font>
    </dxf>
    <dxf>
      <font>
        <color auto="1"/>
      </font>
      <fill>
        <patternFill patternType="none">
          <bgColor auto="1"/>
        </patternFill>
      </fill>
    </dxf>
    <dxf>
      <font>
        <b/>
        <i val="0"/>
        <color rgb="FFFF0000"/>
      </font>
      <fill>
        <patternFill patternType="none">
          <bgColor auto="1"/>
        </patternFill>
      </fill>
    </dxf>
    <dxf>
      <font>
        <b/>
        <i val="0"/>
        <color rgb="FFFF0000"/>
      </font>
      <fill>
        <patternFill>
          <bgColor rgb="FFFFFF00"/>
        </patternFill>
      </fill>
    </dxf>
    <dxf>
      <font>
        <color rgb="FF9C0006"/>
      </font>
      <fill>
        <patternFill>
          <bgColor rgb="FFFFC7CE"/>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3" name="Picture 0" descr="EA_logo_Green.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33901" y="95250"/>
          <a:ext cx="3124200" cy="8191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180975</xdr:colOff>
      <xdr:row>7</xdr:row>
      <xdr:rowOff>9525</xdr:rowOff>
    </xdr:from>
    <xdr:to>
      <xdr:col>3</xdr:col>
      <xdr:colOff>180975</xdr:colOff>
      <xdr:row>9</xdr:row>
      <xdr:rowOff>9525</xdr:rowOff>
    </xdr:to>
    <xdr:sp macro="" textlink="">
      <xdr:nvSpPr>
        <xdr:cNvPr id="2" name="Line 1">
          <a:extLst>
            <a:ext uri="{FF2B5EF4-FFF2-40B4-BE49-F238E27FC236}">
              <a16:creationId xmlns:a16="http://schemas.microsoft.com/office/drawing/2014/main" id="{00000000-0008-0000-0100-000002000000}"/>
            </a:ext>
          </a:extLst>
        </xdr:cNvPr>
        <xdr:cNvSpPr>
          <a:spLocks noChangeShapeType="1"/>
        </xdr:cNvSpPr>
      </xdr:nvSpPr>
      <xdr:spPr bwMode="auto">
        <a:xfrm>
          <a:off x="2209800" y="1552575"/>
          <a:ext cx="0" cy="390525"/>
        </a:xfrm>
        <a:prstGeom prst="line">
          <a:avLst/>
        </a:prstGeom>
        <a:noFill/>
        <a:ln w="9525">
          <a:solidFill>
            <a:srgbClr val="000000"/>
          </a:solidFill>
          <a:round/>
          <a:headEnd/>
          <a:tailEnd/>
        </a:ln>
      </xdr:spPr>
    </xdr:sp>
    <xdr:clientData/>
  </xdr:twoCellAnchor>
  <xdr:twoCellAnchor>
    <xdr:from>
      <xdr:col>3</xdr:col>
      <xdr:colOff>171450</xdr:colOff>
      <xdr:row>9</xdr:row>
      <xdr:rowOff>9525</xdr:rowOff>
    </xdr:from>
    <xdr:to>
      <xdr:col>4</xdr:col>
      <xdr:colOff>0</xdr:colOff>
      <xdr:row>9</xdr:row>
      <xdr:rowOff>9525</xdr:rowOff>
    </xdr:to>
    <xdr:sp macro="" textlink="">
      <xdr:nvSpPr>
        <xdr:cNvPr id="3" name="Line 2">
          <a:extLst>
            <a:ext uri="{FF2B5EF4-FFF2-40B4-BE49-F238E27FC236}">
              <a16:creationId xmlns:a16="http://schemas.microsoft.com/office/drawing/2014/main" id="{00000000-0008-0000-0100-000003000000}"/>
            </a:ext>
          </a:extLst>
        </xdr:cNvPr>
        <xdr:cNvSpPr>
          <a:spLocks noChangeShapeType="1"/>
        </xdr:cNvSpPr>
      </xdr:nvSpPr>
      <xdr:spPr bwMode="auto">
        <a:xfrm>
          <a:off x="2200275" y="1943100"/>
          <a:ext cx="904875" cy="0"/>
        </a:xfrm>
        <a:prstGeom prst="line">
          <a:avLst/>
        </a:prstGeom>
        <a:noFill/>
        <a:ln w="9525">
          <a:solidFill>
            <a:srgbClr val="000000"/>
          </a:solidFill>
          <a:round/>
          <a:headEnd/>
          <a:tailEnd/>
        </a:ln>
      </xdr:spPr>
    </xdr:sp>
    <xdr:clientData/>
  </xdr:twoCellAnchor>
  <xdr:twoCellAnchor>
    <xdr:from>
      <xdr:col>5</xdr:col>
      <xdr:colOff>104775</xdr:colOff>
      <xdr:row>7</xdr:row>
      <xdr:rowOff>9525</xdr:rowOff>
    </xdr:from>
    <xdr:to>
      <xdr:col>5</xdr:col>
      <xdr:colOff>114300</xdr:colOff>
      <xdr:row>12</xdr:row>
      <xdr:rowOff>28575</xdr:rowOff>
    </xdr:to>
    <xdr:sp macro="" textlink="">
      <xdr:nvSpPr>
        <xdr:cNvPr id="4" name="Line 3">
          <a:extLst>
            <a:ext uri="{FF2B5EF4-FFF2-40B4-BE49-F238E27FC236}">
              <a16:creationId xmlns:a16="http://schemas.microsoft.com/office/drawing/2014/main" id="{00000000-0008-0000-0100-000004000000}"/>
            </a:ext>
          </a:extLst>
        </xdr:cNvPr>
        <xdr:cNvSpPr>
          <a:spLocks noChangeShapeType="1"/>
        </xdr:cNvSpPr>
      </xdr:nvSpPr>
      <xdr:spPr bwMode="auto">
        <a:xfrm flipH="1">
          <a:off x="3381375" y="1552575"/>
          <a:ext cx="9525" cy="990600"/>
        </a:xfrm>
        <a:prstGeom prst="line">
          <a:avLst/>
        </a:prstGeom>
        <a:noFill/>
        <a:ln w="9525">
          <a:solidFill>
            <a:srgbClr val="000000"/>
          </a:solidFill>
          <a:round/>
          <a:headEnd/>
          <a:tailEnd/>
        </a:ln>
      </xdr:spPr>
    </xdr:sp>
    <xdr:clientData/>
  </xdr:twoCellAnchor>
  <xdr:twoCellAnchor>
    <xdr:from>
      <xdr:col>5</xdr:col>
      <xdr:colOff>104775</xdr:colOff>
      <xdr:row>12</xdr:row>
      <xdr:rowOff>19050</xdr:rowOff>
    </xdr:from>
    <xdr:to>
      <xdr:col>5</xdr:col>
      <xdr:colOff>266700</xdr:colOff>
      <xdr:row>12</xdr:row>
      <xdr:rowOff>19050</xdr:rowOff>
    </xdr:to>
    <xdr:sp macro="" textlink="">
      <xdr:nvSpPr>
        <xdr:cNvPr id="5" name="Line 4">
          <a:extLst>
            <a:ext uri="{FF2B5EF4-FFF2-40B4-BE49-F238E27FC236}">
              <a16:creationId xmlns:a16="http://schemas.microsoft.com/office/drawing/2014/main" id="{00000000-0008-0000-0100-000005000000}"/>
            </a:ext>
          </a:extLst>
        </xdr:cNvPr>
        <xdr:cNvSpPr>
          <a:spLocks noChangeShapeType="1"/>
        </xdr:cNvSpPr>
      </xdr:nvSpPr>
      <xdr:spPr bwMode="auto">
        <a:xfrm>
          <a:off x="3381375" y="2533650"/>
          <a:ext cx="161925" cy="0"/>
        </a:xfrm>
        <a:prstGeom prst="line">
          <a:avLst/>
        </a:prstGeom>
        <a:noFill/>
        <a:ln w="9525">
          <a:solidFill>
            <a:srgbClr val="000000"/>
          </a:solidFill>
          <a:round/>
          <a:headEnd/>
          <a:tailEnd/>
        </a:ln>
      </xdr:spPr>
    </xdr:sp>
    <xdr:clientData/>
  </xdr:twoCellAnchor>
  <xdr:twoCellAnchor>
    <xdr:from>
      <xdr:col>7</xdr:col>
      <xdr:colOff>228600</xdr:colOff>
      <xdr:row>7</xdr:row>
      <xdr:rowOff>0</xdr:rowOff>
    </xdr:from>
    <xdr:to>
      <xdr:col>7</xdr:col>
      <xdr:colOff>228600</xdr:colOff>
      <xdr:row>14</xdr:row>
      <xdr:rowOff>9525</xdr:rowOff>
    </xdr:to>
    <xdr:sp macro="" textlink="">
      <xdr:nvSpPr>
        <xdr:cNvPr id="6" name="Line 5">
          <a:extLst>
            <a:ext uri="{FF2B5EF4-FFF2-40B4-BE49-F238E27FC236}">
              <a16:creationId xmlns:a16="http://schemas.microsoft.com/office/drawing/2014/main" id="{00000000-0008-0000-0100-000006000000}"/>
            </a:ext>
          </a:extLst>
        </xdr:cNvPr>
        <xdr:cNvSpPr>
          <a:spLocks noChangeShapeType="1"/>
        </xdr:cNvSpPr>
      </xdr:nvSpPr>
      <xdr:spPr bwMode="auto">
        <a:xfrm>
          <a:off x="4000500" y="1543050"/>
          <a:ext cx="0" cy="1371600"/>
        </a:xfrm>
        <a:prstGeom prst="line">
          <a:avLst/>
        </a:prstGeom>
        <a:noFill/>
        <a:ln w="9525">
          <a:solidFill>
            <a:srgbClr val="000000"/>
          </a:solidFill>
          <a:round/>
          <a:headEnd/>
          <a:tailEnd/>
        </a:ln>
      </xdr:spPr>
    </xdr:sp>
    <xdr:clientData/>
  </xdr:twoCellAnchor>
  <xdr:twoCellAnchor>
    <xdr:from>
      <xdr:col>7</xdr:col>
      <xdr:colOff>219075</xdr:colOff>
      <xdr:row>14</xdr:row>
      <xdr:rowOff>9525</xdr:rowOff>
    </xdr:from>
    <xdr:to>
      <xdr:col>7</xdr:col>
      <xdr:colOff>438150</xdr:colOff>
      <xdr:row>14</xdr:row>
      <xdr:rowOff>9525</xdr:rowOff>
    </xdr:to>
    <xdr:sp macro="" textlink="">
      <xdr:nvSpPr>
        <xdr:cNvPr id="7" name="Line 6">
          <a:extLst>
            <a:ext uri="{FF2B5EF4-FFF2-40B4-BE49-F238E27FC236}">
              <a16:creationId xmlns:a16="http://schemas.microsoft.com/office/drawing/2014/main" id="{00000000-0008-0000-0100-000007000000}"/>
            </a:ext>
          </a:extLst>
        </xdr:cNvPr>
        <xdr:cNvSpPr>
          <a:spLocks noChangeShapeType="1"/>
        </xdr:cNvSpPr>
      </xdr:nvSpPr>
      <xdr:spPr bwMode="auto">
        <a:xfrm>
          <a:off x="3990975" y="2914650"/>
          <a:ext cx="219075" cy="0"/>
        </a:xfrm>
        <a:prstGeom prst="line">
          <a:avLst/>
        </a:prstGeom>
        <a:noFill/>
        <a:ln w="9525">
          <a:solidFill>
            <a:srgbClr val="000000"/>
          </a:solidFill>
          <a:round/>
          <a:headEnd/>
          <a:tailEnd/>
        </a:ln>
      </xdr:spPr>
    </xdr:sp>
    <xdr:clientData/>
  </xdr:twoCellAnchor>
  <xdr:twoCellAnchor>
    <xdr:from>
      <xdr:col>9</xdr:col>
      <xdr:colOff>323850</xdr:colOff>
      <xdr:row>7</xdr:row>
      <xdr:rowOff>0</xdr:rowOff>
    </xdr:from>
    <xdr:to>
      <xdr:col>9</xdr:col>
      <xdr:colOff>323850</xdr:colOff>
      <xdr:row>17</xdr:row>
      <xdr:rowOff>0</xdr:rowOff>
    </xdr:to>
    <xdr:sp macro="" textlink="">
      <xdr:nvSpPr>
        <xdr:cNvPr id="8" name="Line 7">
          <a:extLst>
            <a:ext uri="{FF2B5EF4-FFF2-40B4-BE49-F238E27FC236}">
              <a16:creationId xmlns:a16="http://schemas.microsoft.com/office/drawing/2014/main" id="{00000000-0008-0000-0100-000008000000}"/>
            </a:ext>
          </a:extLst>
        </xdr:cNvPr>
        <xdr:cNvSpPr>
          <a:spLocks noChangeShapeType="1"/>
        </xdr:cNvSpPr>
      </xdr:nvSpPr>
      <xdr:spPr bwMode="auto">
        <a:xfrm>
          <a:off x="4733925" y="1543050"/>
          <a:ext cx="0" cy="1943100"/>
        </a:xfrm>
        <a:prstGeom prst="line">
          <a:avLst/>
        </a:prstGeom>
        <a:noFill/>
        <a:ln w="9525">
          <a:solidFill>
            <a:srgbClr val="000000"/>
          </a:solidFill>
          <a:round/>
          <a:headEnd/>
          <a:tailEnd/>
        </a:ln>
      </xdr:spPr>
    </xdr:sp>
    <xdr:clientData/>
  </xdr:twoCellAnchor>
  <xdr:twoCellAnchor>
    <xdr:from>
      <xdr:col>9</xdr:col>
      <xdr:colOff>323850</xdr:colOff>
      <xdr:row>17</xdr:row>
      <xdr:rowOff>0</xdr:rowOff>
    </xdr:from>
    <xdr:to>
      <xdr:col>10</xdr:col>
      <xdr:colOff>0</xdr:colOff>
      <xdr:row>17</xdr:row>
      <xdr:rowOff>0</xdr:rowOff>
    </xdr:to>
    <xdr:sp macro="" textlink="">
      <xdr:nvSpPr>
        <xdr:cNvPr id="9" name="Line 8">
          <a:extLst>
            <a:ext uri="{FF2B5EF4-FFF2-40B4-BE49-F238E27FC236}">
              <a16:creationId xmlns:a16="http://schemas.microsoft.com/office/drawing/2014/main" id="{00000000-0008-0000-0100-000009000000}"/>
            </a:ext>
          </a:extLst>
        </xdr:cNvPr>
        <xdr:cNvSpPr>
          <a:spLocks noChangeShapeType="1"/>
        </xdr:cNvSpPr>
      </xdr:nvSpPr>
      <xdr:spPr bwMode="auto">
        <a:xfrm>
          <a:off x="4733925" y="3486150"/>
          <a:ext cx="552450" cy="0"/>
        </a:xfrm>
        <a:prstGeom prst="line">
          <a:avLst/>
        </a:prstGeom>
        <a:noFill/>
        <a:ln w="9525">
          <a:solidFill>
            <a:srgbClr val="000000"/>
          </a:solidFill>
          <a:round/>
          <a:headEnd/>
          <a:tailEnd/>
        </a:ln>
      </xdr:spPr>
    </xdr:sp>
    <xdr:clientData/>
  </xdr:twoCellAnchor>
  <xdr:twoCellAnchor editAs="oneCell">
    <xdr:from>
      <xdr:col>12</xdr:col>
      <xdr:colOff>28575</xdr:colOff>
      <xdr:row>22</xdr:row>
      <xdr:rowOff>85725</xdr:rowOff>
    </xdr:from>
    <xdr:to>
      <xdr:col>14</xdr:col>
      <xdr:colOff>190500</xdr:colOff>
      <xdr:row>30</xdr:row>
      <xdr:rowOff>114300</xdr:rowOff>
    </xdr:to>
    <xdr:pic>
      <xdr:nvPicPr>
        <xdr:cNvPr id="10" name="Picture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05550" y="4572000"/>
          <a:ext cx="1685925" cy="1866900"/>
        </a:xfrm>
        <a:prstGeom prst="rect">
          <a:avLst/>
        </a:prstGeom>
        <a:noFill/>
      </xdr:spPr>
    </xdr:pic>
    <xdr:clientData/>
  </xdr:twoCellAnchor>
  <xdr:twoCellAnchor>
    <xdr:from>
      <xdr:col>7</xdr:col>
      <xdr:colOff>238125</xdr:colOff>
      <xdr:row>24</xdr:row>
      <xdr:rowOff>161925</xdr:rowOff>
    </xdr:from>
    <xdr:to>
      <xdr:col>11</xdr:col>
      <xdr:colOff>752475</xdr:colOff>
      <xdr:row>30</xdr:row>
      <xdr:rowOff>114300</xdr:rowOff>
    </xdr:to>
    <xdr:sp macro="" textlink="">
      <xdr:nvSpPr>
        <xdr:cNvPr id="11" name="Line 10">
          <a:extLst>
            <a:ext uri="{FF2B5EF4-FFF2-40B4-BE49-F238E27FC236}">
              <a16:creationId xmlns:a16="http://schemas.microsoft.com/office/drawing/2014/main" id="{00000000-0008-0000-0100-00000B000000}"/>
            </a:ext>
          </a:extLst>
        </xdr:cNvPr>
        <xdr:cNvSpPr>
          <a:spLocks noChangeShapeType="1"/>
        </xdr:cNvSpPr>
      </xdr:nvSpPr>
      <xdr:spPr bwMode="auto">
        <a:xfrm flipV="1">
          <a:off x="4010025" y="5029200"/>
          <a:ext cx="2257425" cy="1104900"/>
        </a:xfrm>
        <a:prstGeom prst="line">
          <a:avLst/>
        </a:prstGeom>
        <a:noFill/>
        <a:ln w="9525">
          <a:solidFill>
            <a:srgbClr val="000000"/>
          </a:solidFill>
          <a:round/>
          <a:headEnd/>
          <a:tailEnd type="triangle" w="med" len="med"/>
        </a:ln>
      </xdr:spPr>
    </xdr:sp>
    <xdr:clientData/>
  </xdr:twoCellAnchor>
  <xdr:twoCellAnchor>
    <xdr:from>
      <xdr:col>7</xdr:col>
      <xdr:colOff>352425</xdr:colOff>
      <xdr:row>26</xdr:row>
      <xdr:rowOff>104775</xdr:rowOff>
    </xdr:from>
    <xdr:to>
      <xdr:col>12</xdr:col>
      <xdr:colOff>28575</xdr:colOff>
      <xdr:row>31</xdr:row>
      <xdr:rowOff>66675</xdr:rowOff>
    </xdr:to>
    <xdr:sp macro="" textlink="">
      <xdr:nvSpPr>
        <xdr:cNvPr id="12" name="Line 11">
          <a:extLst>
            <a:ext uri="{FF2B5EF4-FFF2-40B4-BE49-F238E27FC236}">
              <a16:creationId xmlns:a16="http://schemas.microsoft.com/office/drawing/2014/main" id="{00000000-0008-0000-0100-00000C000000}"/>
            </a:ext>
          </a:extLst>
        </xdr:cNvPr>
        <xdr:cNvSpPr>
          <a:spLocks noChangeShapeType="1"/>
        </xdr:cNvSpPr>
      </xdr:nvSpPr>
      <xdr:spPr bwMode="auto">
        <a:xfrm flipV="1">
          <a:off x="4124325" y="5353050"/>
          <a:ext cx="2181225" cy="933450"/>
        </a:xfrm>
        <a:prstGeom prst="line">
          <a:avLst/>
        </a:prstGeom>
        <a:noFill/>
        <a:ln w="9525">
          <a:solidFill>
            <a:srgbClr val="000000"/>
          </a:solidFill>
          <a:round/>
          <a:headEnd/>
          <a:tailEnd type="triangle" w="med" len="med"/>
        </a:ln>
      </xdr:spPr>
    </xdr:sp>
    <xdr:clientData/>
  </xdr:twoCellAnchor>
  <xdr:twoCellAnchor>
    <xdr:from>
      <xdr:col>7</xdr:col>
      <xdr:colOff>314325</xdr:colOff>
      <xdr:row>29</xdr:row>
      <xdr:rowOff>123825</xdr:rowOff>
    </xdr:from>
    <xdr:to>
      <xdr:col>12</xdr:col>
      <xdr:colOff>47625</xdr:colOff>
      <xdr:row>32</xdr:row>
      <xdr:rowOff>114300</xdr:rowOff>
    </xdr:to>
    <xdr:sp macro="" textlink="">
      <xdr:nvSpPr>
        <xdr:cNvPr id="13" name="Line 12">
          <a:extLst>
            <a:ext uri="{FF2B5EF4-FFF2-40B4-BE49-F238E27FC236}">
              <a16:creationId xmlns:a16="http://schemas.microsoft.com/office/drawing/2014/main" id="{00000000-0008-0000-0100-00000D000000}"/>
            </a:ext>
          </a:extLst>
        </xdr:cNvPr>
        <xdr:cNvSpPr>
          <a:spLocks noChangeShapeType="1"/>
        </xdr:cNvSpPr>
      </xdr:nvSpPr>
      <xdr:spPr bwMode="auto">
        <a:xfrm flipV="1">
          <a:off x="4086225" y="5953125"/>
          <a:ext cx="2238375" cy="571500"/>
        </a:xfrm>
        <a:prstGeom prst="line">
          <a:avLst/>
        </a:prstGeom>
        <a:noFill/>
        <a:ln w="9525">
          <a:solidFill>
            <a:srgbClr val="000000"/>
          </a:solidFill>
          <a:round/>
          <a:headEnd/>
          <a:tailEnd type="triangle" w="med" len="med"/>
        </a:ln>
      </xdr:spPr>
    </xdr:sp>
    <xdr:clientData/>
  </xdr:twoCellAnchor>
  <xdr:twoCellAnchor>
    <xdr:from>
      <xdr:col>7</xdr:col>
      <xdr:colOff>390525</xdr:colOff>
      <xdr:row>31</xdr:row>
      <xdr:rowOff>123825</xdr:rowOff>
    </xdr:from>
    <xdr:to>
      <xdr:col>12</xdr:col>
      <xdr:colOff>38100</xdr:colOff>
      <xdr:row>33</xdr:row>
      <xdr:rowOff>123825</xdr:rowOff>
    </xdr:to>
    <xdr:sp macro="" textlink="">
      <xdr:nvSpPr>
        <xdr:cNvPr id="14" name="Line 13">
          <a:extLst>
            <a:ext uri="{FF2B5EF4-FFF2-40B4-BE49-F238E27FC236}">
              <a16:creationId xmlns:a16="http://schemas.microsoft.com/office/drawing/2014/main" id="{00000000-0008-0000-0100-00000E000000}"/>
            </a:ext>
          </a:extLst>
        </xdr:cNvPr>
        <xdr:cNvSpPr>
          <a:spLocks noChangeShapeType="1"/>
        </xdr:cNvSpPr>
      </xdr:nvSpPr>
      <xdr:spPr bwMode="auto">
        <a:xfrm flipV="1">
          <a:off x="4162425" y="6343650"/>
          <a:ext cx="2152650" cy="381000"/>
        </a:xfrm>
        <a:prstGeom prst="line">
          <a:avLst/>
        </a:prstGeom>
        <a:noFill/>
        <a:ln w="9525">
          <a:solidFill>
            <a:srgbClr val="000000"/>
          </a:solidFill>
          <a:round/>
          <a:headEnd/>
          <a:tailEnd type="triangle" w="med" len="med"/>
        </a:ln>
      </xdr:spPr>
    </xdr:sp>
    <xdr:clientData/>
  </xdr:twoCellAnchor>
  <xdr:twoCellAnchor editAs="oneCell">
    <xdr:from>
      <xdr:col>11</xdr:col>
      <xdr:colOff>66675</xdr:colOff>
      <xdr:row>35</xdr:row>
      <xdr:rowOff>180975</xdr:rowOff>
    </xdr:from>
    <xdr:to>
      <xdr:col>14</xdr:col>
      <xdr:colOff>238125</xdr:colOff>
      <xdr:row>39</xdr:row>
      <xdr:rowOff>19050</xdr:rowOff>
    </xdr:to>
    <xdr:pic>
      <xdr:nvPicPr>
        <xdr:cNvPr id="15" name="Picture 14">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581650" y="7162800"/>
          <a:ext cx="2457450" cy="714375"/>
        </a:xfrm>
        <a:prstGeom prst="rect">
          <a:avLst/>
        </a:prstGeom>
        <a:noFill/>
      </xdr:spPr>
    </xdr:pic>
    <xdr:clientData/>
  </xdr:twoCellAnchor>
  <xdr:twoCellAnchor>
    <xdr:from>
      <xdr:col>6</xdr:col>
      <xdr:colOff>9525</xdr:colOff>
      <xdr:row>36</xdr:row>
      <xdr:rowOff>180975</xdr:rowOff>
    </xdr:from>
    <xdr:to>
      <xdr:col>9</xdr:col>
      <xdr:colOff>0</xdr:colOff>
      <xdr:row>36</xdr:row>
      <xdr:rowOff>180975</xdr:rowOff>
    </xdr:to>
    <xdr:sp macro="" textlink="">
      <xdr:nvSpPr>
        <xdr:cNvPr id="16" name="Line 15">
          <a:extLst>
            <a:ext uri="{FF2B5EF4-FFF2-40B4-BE49-F238E27FC236}">
              <a16:creationId xmlns:a16="http://schemas.microsoft.com/office/drawing/2014/main" id="{00000000-0008-0000-0100-000010000000}"/>
            </a:ext>
          </a:extLst>
        </xdr:cNvPr>
        <xdr:cNvSpPr>
          <a:spLocks noChangeShapeType="1"/>
        </xdr:cNvSpPr>
      </xdr:nvSpPr>
      <xdr:spPr bwMode="auto">
        <a:xfrm>
          <a:off x="3571875" y="7362825"/>
          <a:ext cx="838200" cy="0"/>
        </a:xfrm>
        <a:prstGeom prst="line">
          <a:avLst/>
        </a:prstGeom>
        <a:noFill/>
        <a:ln w="9525">
          <a:solidFill>
            <a:srgbClr val="000000"/>
          </a:solidFill>
          <a:round/>
          <a:headEnd/>
          <a:tailEnd type="triangle" w="med" len="med"/>
        </a:ln>
      </xdr:spPr>
    </xdr:sp>
    <xdr:clientData/>
  </xdr:twoCellAnchor>
  <xdr:twoCellAnchor>
    <xdr:from>
      <xdr:col>15</xdr:col>
      <xdr:colOff>266700</xdr:colOff>
      <xdr:row>0</xdr:row>
      <xdr:rowOff>0</xdr:rowOff>
    </xdr:from>
    <xdr:to>
      <xdr:col>17</xdr:col>
      <xdr:colOff>647700</xdr:colOff>
      <xdr:row>2</xdr:row>
      <xdr:rowOff>238125</xdr:rowOff>
    </xdr:to>
    <xdr:pic>
      <xdr:nvPicPr>
        <xdr:cNvPr id="17" name="Picture 0" descr="EA_logo_Green.jpg">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829675" y="0"/>
          <a:ext cx="2333625" cy="6191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dds\shared\Users\dlloyd02\AppData\Local\Microsoft\Windows\Temporary%20Internet%20Files\Content.Outlook\FISQ93TF\LIT_10399_TNP_Public_Register_Q1v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PM"/>
      <sheetName val="SO2"/>
      <sheetName val="NOx"/>
      <sheetName val="Expressions of Interest"/>
      <sheetName val="Trades"/>
      <sheetName val="Operator Contact Details"/>
    </sheetNames>
    <sheetDataSet>
      <sheetData sheetId="0"/>
      <sheetData sheetId="1"/>
      <sheetData sheetId="2"/>
      <sheetData sheetId="3">
        <row r="6">
          <cell r="I6">
            <v>5</v>
          </cell>
        </row>
        <row r="7">
          <cell r="I7">
            <v>8</v>
          </cell>
        </row>
        <row r="8">
          <cell r="I8">
            <v>26</v>
          </cell>
        </row>
        <row r="9">
          <cell r="I9">
            <v>29</v>
          </cell>
        </row>
        <row r="10">
          <cell r="I10">
            <v>30</v>
          </cell>
        </row>
        <row r="11">
          <cell r="I11">
            <v>32</v>
          </cell>
        </row>
        <row r="12">
          <cell r="I12">
            <v>35</v>
          </cell>
        </row>
        <row r="13">
          <cell r="I13">
            <v>37</v>
          </cell>
        </row>
        <row r="14">
          <cell r="I14">
            <v>38</v>
          </cell>
        </row>
        <row r="15">
          <cell r="I15">
            <v>39</v>
          </cell>
        </row>
        <row r="16">
          <cell r="I16">
            <v>48</v>
          </cell>
        </row>
        <row r="17">
          <cell r="I17">
            <v>49</v>
          </cell>
        </row>
        <row r="18">
          <cell r="I18">
            <v>50</v>
          </cell>
        </row>
        <row r="19">
          <cell r="I19">
            <v>51</v>
          </cell>
        </row>
        <row r="20">
          <cell r="I20">
            <v>52</v>
          </cell>
        </row>
        <row r="21">
          <cell r="I21">
            <v>53</v>
          </cell>
        </row>
        <row r="22">
          <cell r="I22">
            <v>54</v>
          </cell>
        </row>
        <row r="23">
          <cell r="I23">
            <v>60</v>
          </cell>
        </row>
        <row r="24">
          <cell r="I24">
            <v>83</v>
          </cell>
        </row>
        <row r="25">
          <cell r="I25">
            <v>84</v>
          </cell>
        </row>
        <row r="26">
          <cell r="I26">
            <v>91</v>
          </cell>
        </row>
        <row r="27">
          <cell r="I27">
            <v>92</v>
          </cell>
        </row>
        <row r="28">
          <cell r="I28">
            <v>95</v>
          </cell>
        </row>
        <row r="29">
          <cell r="I29">
            <v>96</v>
          </cell>
        </row>
        <row r="30">
          <cell r="I30">
            <v>97</v>
          </cell>
        </row>
        <row r="31">
          <cell r="I31">
            <v>98</v>
          </cell>
        </row>
        <row r="32">
          <cell r="I32">
            <v>99</v>
          </cell>
        </row>
        <row r="33">
          <cell r="I33">
            <v>100</v>
          </cell>
        </row>
        <row r="34">
          <cell r="I34">
            <v>101</v>
          </cell>
        </row>
        <row r="35">
          <cell r="I35">
            <v>108</v>
          </cell>
        </row>
        <row r="36">
          <cell r="I36">
            <v>109</v>
          </cell>
        </row>
        <row r="37">
          <cell r="I37">
            <v>110</v>
          </cell>
        </row>
        <row r="38">
          <cell r="I38">
            <v>111</v>
          </cell>
        </row>
        <row r="39">
          <cell r="I39">
            <v>115</v>
          </cell>
        </row>
        <row r="40">
          <cell r="I40">
            <v>116</v>
          </cell>
        </row>
        <row r="41">
          <cell r="I41">
            <v>117</v>
          </cell>
        </row>
        <row r="42">
          <cell r="I42">
            <v>118</v>
          </cell>
        </row>
        <row r="43">
          <cell r="I43">
            <v>120</v>
          </cell>
        </row>
        <row r="44">
          <cell r="I44">
            <v>130</v>
          </cell>
        </row>
        <row r="45">
          <cell r="I45">
            <v>131</v>
          </cell>
        </row>
        <row r="46">
          <cell r="I46">
            <v>135</v>
          </cell>
        </row>
        <row r="47">
          <cell r="I47">
            <v>164</v>
          </cell>
        </row>
        <row r="48">
          <cell r="I48">
            <v>197</v>
          </cell>
        </row>
        <row r="49">
          <cell r="I49">
            <v>200</v>
          </cell>
        </row>
        <row r="50">
          <cell r="I50">
            <v>201</v>
          </cell>
        </row>
        <row r="51">
          <cell r="I51">
            <v>202</v>
          </cell>
        </row>
        <row r="52">
          <cell r="I52">
            <v>203</v>
          </cell>
        </row>
        <row r="53">
          <cell r="I53">
            <v>204</v>
          </cell>
        </row>
        <row r="54">
          <cell r="I54">
            <v>206</v>
          </cell>
        </row>
        <row r="55">
          <cell r="I55">
            <v>207</v>
          </cell>
        </row>
        <row r="56">
          <cell r="I56">
            <v>208</v>
          </cell>
        </row>
        <row r="57">
          <cell r="I57">
            <v>213</v>
          </cell>
        </row>
        <row r="58">
          <cell r="I58">
            <v>218</v>
          </cell>
        </row>
        <row r="59">
          <cell r="I59">
            <v>219</v>
          </cell>
        </row>
        <row r="60">
          <cell r="I60">
            <v>220</v>
          </cell>
        </row>
        <row r="61">
          <cell r="I61" t="str">
            <v>221/414</v>
          </cell>
        </row>
        <row r="62">
          <cell r="I62">
            <v>254</v>
          </cell>
        </row>
        <row r="63">
          <cell r="I63">
            <v>264</v>
          </cell>
        </row>
        <row r="64">
          <cell r="I64">
            <v>267</v>
          </cell>
        </row>
        <row r="65">
          <cell r="I65">
            <v>268</v>
          </cell>
        </row>
        <row r="66">
          <cell r="I66">
            <v>269</v>
          </cell>
        </row>
        <row r="67">
          <cell r="I67">
            <v>271</v>
          </cell>
        </row>
        <row r="68">
          <cell r="I68">
            <v>272</v>
          </cell>
        </row>
        <row r="69">
          <cell r="I69">
            <v>273</v>
          </cell>
        </row>
        <row r="70">
          <cell r="I70">
            <v>276</v>
          </cell>
        </row>
        <row r="71">
          <cell r="I71">
            <v>277</v>
          </cell>
        </row>
        <row r="72">
          <cell r="I72">
            <v>283</v>
          </cell>
        </row>
        <row r="73">
          <cell r="I73">
            <v>292</v>
          </cell>
        </row>
        <row r="74">
          <cell r="I74">
            <v>294</v>
          </cell>
        </row>
        <row r="75">
          <cell r="I75">
            <v>295</v>
          </cell>
        </row>
        <row r="76">
          <cell r="I76">
            <v>296</v>
          </cell>
        </row>
        <row r="77">
          <cell r="I77">
            <v>297</v>
          </cell>
        </row>
        <row r="78">
          <cell r="I78">
            <v>299</v>
          </cell>
        </row>
        <row r="79">
          <cell r="I79">
            <v>300</v>
          </cell>
        </row>
        <row r="80">
          <cell r="I80">
            <v>301</v>
          </cell>
        </row>
        <row r="81">
          <cell r="I81">
            <v>302</v>
          </cell>
        </row>
        <row r="82">
          <cell r="I82">
            <v>309</v>
          </cell>
        </row>
        <row r="83">
          <cell r="I83">
            <v>311</v>
          </cell>
        </row>
        <row r="84">
          <cell r="I84">
            <v>312</v>
          </cell>
        </row>
        <row r="85">
          <cell r="I85">
            <v>316</v>
          </cell>
        </row>
        <row r="86">
          <cell r="I86">
            <v>317</v>
          </cell>
        </row>
        <row r="87">
          <cell r="I87">
            <v>318</v>
          </cell>
        </row>
        <row r="88">
          <cell r="I88">
            <v>319</v>
          </cell>
        </row>
        <row r="89">
          <cell r="I89">
            <v>330</v>
          </cell>
        </row>
        <row r="90">
          <cell r="I90">
            <v>337</v>
          </cell>
        </row>
        <row r="91">
          <cell r="I91">
            <v>338</v>
          </cell>
        </row>
        <row r="92">
          <cell r="I92">
            <v>339</v>
          </cell>
        </row>
        <row r="93">
          <cell r="I93">
            <v>340</v>
          </cell>
        </row>
        <row r="94">
          <cell r="I94">
            <v>341</v>
          </cell>
        </row>
        <row r="95">
          <cell r="I95">
            <v>342</v>
          </cell>
        </row>
        <row r="96">
          <cell r="I96">
            <v>343</v>
          </cell>
        </row>
        <row r="97">
          <cell r="I97">
            <v>354</v>
          </cell>
        </row>
        <row r="98">
          <cell r="I98">
            <v>360</v>
          </cell>
        </row>
        <row r="99">
          <cell r="I99">
            <v>408</v>
          </cell>
        </row>
        <row r="100">
          <cell r="I100">
            <v>417</v>
          </cell>
        </row>
        <row r="101">
          <cell r="I101">
            <v>418</v>
          </cell>
        </row>
      </sheetData>
      <sheetData sheetId="4"/>
      <sheetData sheetId="5"/>
      <sheetData sheetId="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gistered User" refreshedDate="43186.414352430555" createdVersion="3" refreshedVersion="5" minRefreshableVersion="3" recordCount="96" xr:uid="{00000000-000A-0000-FFFF-FFFF00000000}">
  <cacheSource type="worksheet">
    <worksheetSource ref="A4:E100" sheet="Plant Details"/>
  </cacheSource>
  <cacheFields count="5">
    <cacheField name="Site Nameand LCP reference" numFmtId="0">
      <sharedItems count="103">
        <s v="Kilroot Power Station"/>
        <s v="Stoneywood Mill"/>
        <s v="Boilers 9 &amp; 10"/>
        <s v="Boilers 14 &amp; 15"/>
        <s v="Boiler 8"/>
        <s v="British Salt Boiler Train"/>
        <s v="British Sugar Newark Boiler Train"/>
        <s v="Bury St Edmonds Boilers CHP plant"/>
        <s v="Wissington CHP plant"/>
        <s v="Dalry DSM CHP (Turbine)(Boiler)"/>
        <s v="King's Lynn Power Station GT1"/>
        <s v="South Humber Bank Power Station GT 13"/>
        <s v="South Humber Bank Power Station GTs 11 &amp; 12"/>
        <s v="South Humber Bank Power Station GTs 21 &amp; 22"/>
        <s v="Killingholme Power Station GT1"/>
        <s v="Killingholme Power Station GT2"/>
        <s v="Killingholme Power Station GT3"/>
        <s v="Barry Cogeneration Plant"/>
        <s v="Deeside Power Station GT1"/>
        <s v="Deeside Power Station GT2"/>
        <s v="Drax Power Station Boiler Train"/>
        <s v="Castleford Power Station CCGT1"/>
        <s v="Thornhill Power Station CCGT1"/>
        <s v="Connah’s Quay Unit 1"/>
        <s v="Connah's Quay Unit 2"/>
        <s v="Connah’s Quay Unit 3"/>
        <s v="Connah’s Quay Unit 4"/>
        <s v="Cottam Development Centre Power Station GT1"/>
        <s v="Enfield Power Station GT1"/>
        <s v="Killingholme GT11"/>
        <s v="Killingholme GT12"/>
        <s v="Killingholme GT21"/>
        <s v="Killingholme GT22"/>
        <s v="Port of Liverpool CHP GT1"/>
        <s v="Ratcliffe on Soar Power Station"/>
        <s v="Winnington CHP GT"/>
        <s v="Sandbach Power GT1"/>
        <s v="Cottam Power Station Boiler Train"/>
        <s v="EDF West Burton LCP 1"/>
        <s v="EDF West Burton LCP 2"/>
        <s v="Elean Power Station Biomass Boiler"/>
        <s v="Peterhead Power Station Block"/>
        <s v="Rugeley Power Boiler Plant"/>
        <s v="KG Ethylene Plant 36-F-501A"/>
        <s v="KG Ethylene Plant 36-F-501B"/>
        <s v="Keadby Power Station GT1"/>
        <s v="Keadby Power Station GT2"/>
        <s v="Keadby Power Station GT3"/>
        <s v="Kemsley CHP Package Boilers A-C"/>
        <s v="Kemsley CHP Package Boilers D-F 2"/>
        <s v="Kemsley CHP - GT &amp; WHRB A/B"/>
        <s v="Longannet Power Station"/>
        <s v="Medway Power Station CT1"/>
        <s v="Medway Power Station CT2"/>
        <s v="Michelin Tyre Plant"/>
        <s v="STD GT1/GT2"/>
        <s v="Warrington Silica Natural Gas Boiler Train"/>
        <s v="Versalis UK Limited Grangemouth"/>
        <s v="Great Yarmouth Power Station GT1"/>
        <s v="Hythe Cogen CHP GT1 "/>
        <s v="Hythe Cogen Boiler Train"/>
        <s v="Ineos GT1"/>
        <s v="Little Barford Power Station GT1"/>
        <s v="Little Barford Power Station GT2"/>
        <s v="Didcot B Module 5"/>
        <s v="Didcot B Module 6"/>
        <s v="Aberthaw Power Station"/>
        <s v="Wilton Olefins Boilers"/>
        <s v="Snodland GT1"/>
        <s v="Chickerall Generation Site OCGT1"/>
        <s v="Burghfield Generation Site OCGT1"/>
        <s v="Redcar Power Station Boiler "/>
        <s v="Saltend Co-generation Hull Boiler A4"/>
        <s v="Saltend Co-generation Hull Turbine A1"/>
        <s v="Saltend Co-generation Hull Turbine A2"/>
        <s v="Saltend Co-generation Hull Turbine A3"/>
        <s v="Scottish and Southern Energy Fiddlers Ferry"/>
        <s v="Scottish and Southern Energy Salt Union OCGT"/>
        <s v="Uskmouth Power Plant"/>
        <s v="Sellafield GT1"/>
        <s v="Sellafield GT2"/>
        <s v="Sellafield GT3"/>
        <s v="Sellafield Aux Boiler"/>
        <s v="Boiler Plant"/>
        <s v="Port Talbot Service Boilers"/>
        <s v="Port Talbot Mitchell Boiler"/>
        <s v="Port Talbot A5 Boiler"/>
        <s v="Port Talbot No. 6&amp;7 Boilers"/>
        <s v="British Steel Limited Scunthorpe Works 1 (Central Power Station Boiler Train)"/>
        <s v="British Steel Limited Scunthorpe Works 2 (Turbo Blower House Boilers 1-4)"/>
        <s v="British Steel Limited Scunthorpe Works 3 (Turbo Blower House Boilers 5-6)"/>
        <s v="Huntsman Pigments Greatham Works"/>
        <s v="Kinneil Stack A1 (B -101) GT ,    Kinneil Stack A1 (B -101) Waste Heat Recovery Units "/>
        <s v="Winnington CHP Boiler Train"/>
        <s v="Port of Liverpool CHP - Package Boilers 1-3"/>
        <s v="Lynemouth Power Biomass Boiler"/>
        <s v="Sahaviriya Steel Industries UK" u="1"/>
        <s v="Tata Steel UK Limited Scunthorpe Works 1 (Central Power Station Boiler Train)" u="1"/>
        <s v="Tata Steel UK Limited Scunthorpe Works 3 (Turbo Blower House Boilers 5-6)" u="1"/>
        <s v="Tata Steel UK Limited Scunthorpe Works 2 (Turbo Blower House Boilers 1-4)" u="1"/>
        <s v="Greatham Works Boiler Train" u="1"/>
        <s v="Sellafield GT4" u="1"/>
        <s v="Dow CHP" u="1"/>
      </sharedItems>
    </cacheField>
    <cacheField name="LCP Reference" numFmtId="0">
      <sharedItems containsMixedTypes="1" containsNumber="1" containsInteger="1" minValue="5" maxValue="418"/>
    </cacheField>
    <cacheField name="Permit Number" numFmtId="0">
      <sharedItems/>
    </cacheField>
    <cacheField name="Sector" numFmtId="0">
      <sharedItems containsNonDate="0" containsString="0" containsBlank="1"/>
    </cacheField>
    <cacheField name="Operator Name" numFmtId="0">
      <sharedItems count="61">
        <s v="AES Kilroot Power Limited"/>
        <s v="Arjo Wiggins"/>
        <s v="Ineos Infrastructure (Grangemouth) Limited"/>
        <s v="British Salt Limited"/>
        <s v="British Sugar Plc"/>
        <s v="DSM Nutritional Products (UK) Limited"/>
        <s v="Centrica KL Limited"/>
        <s v="EP SHB Limited"/>
        <s v="Centrica KPS Limited (Closed)"/>
        <s v="Dow Silicones UK Ltd"/>
        <s v="Deeside Power (UK) Limited"/>
        <s v="Drax Power Limited"/>
        <s v="E.ON UK Cogeneration Limited"/>
        <s v="Uniper UK Limited"/>
        <s v="E.On UK CHP Limited"/>
        <s v="Winnington CHP Limited"/>
        <s v="EDF Energy (Thermal Generation) Limited"/>
        <s v="EPR Ely Limited"/>
        <s v="SSE"/>
        <s v="Rugeley Power Limited (Closed)"/>
        <s v="Ineos Chemicals (Grangemouth) Limited"/>
        <s v="Keadby Generation Limited"/>
        <s v="Scottish Power (Closed)"/>
        <s v="Medway Power Limited"/>
        <s v="Michelin Tyre Plc"/>
        <s v="PX Limited"/>
        <s v="PQ Silicas UK Limited"/>
        <s v="Versalis UK Ltd "/>
        <s v="RWE Generation UK Plc"/>
        <s v="RWE Cogen UK (Hythe) Limited"/>
        <s v="INEOS Nitriles (UK) Limited"/>
        <s v="Sabic UK Petrochemicals Limited"/>
        <s v="SSE Plc"/>
        <s v="SSEPG (Operations) Limited"/>
        <s v="Sahaviriya Steel Industries UK"/>
        <s v="Saltend Cogeneration Company Limited"/>
        <s v="SSE Generation Limited (Closed)"/>
        <s v="Simec Uskmouth Power Limited"/>
        <s v="Sellafield Limited"/>
        <s v="Solvay Interox Limited"/>
        <s v="Tata Steel UK Limited"/>
        <s v="British Steel Limited"/>
        <s v="Venator Materials UK Limited"/>
        <s v="INEOS FPS Limited"/>
        <s v="Lynemouth Power Limited"/>
        <s v="Cofely Industrial Energy Services Limited" u="1"/>
        <s v="Centrica KPS Limited" u="1"/>
        <s v="Scottish Power" u="1"/>
        <s v="Ineos Chemicals Grangemouth Limited" u="1"/>
        <s v="Npower Cogen (Hythe) Limited" u="1"/>
        <s v="Rugeley Power Limited" u="1"/>
        <s v="RWE Npower Cogen (Ineos Nitriles)" u="1"/>
        <s v="Centrica SHB Limited" u="1"/>
        <s v="EDF Energy (Cottam Power) Limited" u="1"/>
        <s v="Longs Steel UK Limited" u="1"/>
        <s v="EDF Energy (West Burton Power) Limited " u="1"/>
        <s v="Versalis UK" u="1"/>
        <s v="Huntsman P&amp;A UK Limited" u="1"/>
        <s v="Engie FM Limited" u="1"/>
        <s v="SSE Generation Limited" u="1"/>
        <s v="BP Exploration"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lizabeth.parr" refreshedDate="43759.45918888889" createdVersion="3" refreshedVersion="6" minRefreshableVersion="3" recordCount="97" xr:uid="{00000000-000A-0000-FFFF-FFFF04000000}">
  <cacheSource type="worksheet">
    <worksheetSource ref="A4:F101" sheet="Plant Details"/>
  </cacheSource>
  <cacheFields count="6">
    <cacheField name="Site Nameand LCP reference" numFmtId="0">
      <sharedItems containsBlank="1"/>
    </cacheField>
    <cacheField name="LCP Reference" numFmtId="0">
      <sharedItems containsBlank="1" containsMixedTypes="1" containsNumber="1" containsInteger="1" minValue="5" maxValue="418"/>
    </cacheField>
    <cacheField name="Permit Number" numFmtId="0">
      <sharedItems containsBlank="1"/>
    </cacheField>
    <cacheField name="Sector" numFmtId="0">
      <sharedItems containsNonDate="0" containsString="0" containsBlank="1"/>
    </cacheField>
    <cacheField name="Operator Name" numFmtId="0">
      <sharedItems containsBlank="1"/>
    </cacheField>
    <cacheField name="Year" numFmtId="0">
      <sharedItems containsString="0" containsBlank="1" containsNumber="1" containsInteger="1" minValue="2008" maxValue="2020" count="14">
        <n v="2016"/>
        <n v="2017"/>
        <n v="2018"/>
        <n v="2019"/>
        <n v="2020"/>
        <m/>
        <n v="2015" u="1"/>
        <n v="2008" u="1"/>
        <n v="2013" u="1"/>
        <n v="2011" u="1"/>
        <n v="2009" u="1"/>
        <n v="2014" u="1"/>
        <n v="2012" u="1"/>
        <n v="201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6">
  <r>
    <x v="0"/>
    <n v="5"/>
    <s v="P0120/06A"/>
    <m/>
    <x v="0"/>
  </r>
  <r>
    <x v="1"/>
    <n v="8"/>
    <s v="PPC/N/20005"/>
    <m/>
    <x v="1"/>
  </r>
  <r>
    <x v="2"/>
    <n v="26"/>
    <s v="PPC/A/1090147"/>
    <m/>
    <x v="2"/>
  </r>
  <r>
    <x v="3"/>
    <n v="29"/>
    <s v="PPC/A/1090147"/>
    <m/>
    <x v="2"/>
  </r>
  <r>
    <x v="4"/>
    <n v="30"/>
    <s v="PPC/A/1090147"/>
    <m/>
    <x v="2"/>
  </r>
  <r>
    <x v="5"/>
    <n v="32"/>
    <s v="FP3034XD"/>
    <m/>
    <x v="3"/>
  </r>
  <r>
    <x v="6"/>
    <n v="35"/>
    <s v="BK9385IH"/>
    <m/>
    <x v="4"/>
  </r>
  <r>
    <x v="7"/>
    <n v="37"/>
    <s v="BX2094IJ"/>
    <m/>
    <x v="4"/>
  </r>
  <r>
    <x v="8"/>
    <n v="38"/>
    <s v="BX2108IQ"/>
    <m/>
    <x v="4"/>
  </r>
  <r>
    <x v="9"/>
    <n v="39"/>
    <s v="PPC/W/20037"/>
    <m/>
    <x v="5"/>
  </r>
  <r>
    <x v="10"/>
    <n v="48"/>
    <s v="BP3239LA"/>
    <m/>
    <x v="6"/>
  </r>
  <r>
    <x v="11"/>
    <n v="49"/>
    <s v="MP3235LY"/>
    <m/>
    <x v="7"/>
  </r>
  <r>
    <x v="12"/>
    <n v="50"/>
    <s v="MP3235LY"/>
    <m/>
    <x v="7"/>
  </r>
  <r>
    <x v="13"/>
    <n v="51"/>
    <s v="MP3235LY"/>
    <m/>
    <x v="7"/>
  </r>
  <r>
    <x v="14"/>
    <n v="52"/>
    <s v="SP3133LY"/>
    <m/>
    <x v="8"/>
  </r>
  <r>
    <x v="15"/>
    <n v="53"/>
    <s v="SP3133LY"/>
    <m/>
    <x v="8"/>
  </r>
  <r>
    <x v="16"/>
    <n v="54"/>
    <s v="SP3133LY"/>
    <m/>
    <x v="8"/>
  </r>
  <r>
    <x v="17"/>
    <n v="60"/>
    <s v="EPR/JP3632ZH"/>
    <m/>
    <x v="9"/>
  </r>
  <r>
    <x v="18"/>
    <n v="83"/>
    <s v="EPR/XP3131VK"/>
    <m/>
    <x v="10"/>
  </r>
  <r>
    <x v="19"/>
    <n v="84"/>
    <s v="EPR/XP3131VK"/>
    <m/>
    <x v="10"/>
  </r>
  <r>
    <x v="20"/>
    <n v="91"/>
    <s v="VP3530LS"/>
    <m/>
    <x v="11"/>
  </r>
  <r>
    <x v="21"/>
    <n v="92"/>
    <s v="BK1627IX"/>
    <m/>
    <x v="12"/>
  </r>
  <r>
    <x v="22"/>
    <n v="95"/>
    <s v="JP3430LC"/>
    <m/>
    <x v="12"/>
  </r>
  <r>
    <x v="23"/>
    <n v="96"/>
    <s v="EPR/NP3037AF"/>
    <m/>
    <x v="13"/>
  </r>
  <r>
    <x v="24"/>
    <n v="97"/>
    <s v="EPR/NP3037AF"/>
    <m/>
    <x v="13"/>
  </r>
  <r>
    <x v="25"/>
    <n v="98"/>
    <s v="EPR/NP3037AF"/>
    <m/>
    <x v="13"/>
  </r>
  <r>
    <x v="26"/>
    <n v="99"/>
    <s v="EPR/NP3037AF"/>
    <m/>
    <x v="13"/>
  </r>
  <r>
    <x v="27"/>
    <n v="100"/>
    <s v="NP3033RD"/>
    <m/>
    <x v="13"/>
  </r>
  <r>
    <x v="28"/>
    <n v="101"/>
    <s v="NP3833RC"/>
    <m/>
    <x v="13"/>
  </r>
  <r>
    <x v="29"/>
    <n v="108"/>
    <s v="VP3933RJ"/>
    <m/>
    <x v="13"/>
  </r>
  <r>
    <x v="30"/>
    <n v="109"/>
    <s v="VP3933RJ"/>
    <m/>
    <x v="13"/>
  </r>
  <r>
    <x v="31"/>
    <n v="110"/>
    <s v="VP3933RJ"/>
    <m/>
    <x v="13"/>
  </r>
  <r>
    <x v="32"/>
    <n v="111"/>
    <s v="VP3933RJ"/>
    <m/>
    <x v="13"/>
  </r>
  <r>
    <x v="33"/>
    <n v="115"/>
    <s v="BK3506IS"/>
    <m/>
    <x v="14"/>
  </r>
  <r>
    <x v="34"/>
    <n v="116"/>
    <s v="EP3133RZ"/>
    <m/>
    <x v="13"/>
  </r>
  <r>
    <x v="35"/>
    <n v="117"/>
    <s v="EP3337N"/>
    <m/>
    <x v="15"/>
  </r>
  <r>
    <x v="36"/>
    <n v="118"/>
    <s v="BS5371IZ"/>
    <m/>
    <x v="12"/>
  </r>
  <r>
    <x v="37"/>
    <n v="120"/>
    <s v="SP3535LT"/>
    <m/>
    <x v="16"/>
  </r>
  <r>
    <x v="38"/>
    <n v="130"/>
    <s v="SP3935LW"/>
    <m/>
    <x v="16"/>
  </r>
  <r>
    <x v="39"/>
    <n v="131"/>
    <s v="SP3935LW"/>
    <m/>
    <x v="16"/>
  </r>
  <r>
    <x v="40"/>
    <n v="135"/>
    <s v="AP3130LY"/>
    <m/>
    <x v="17"/>
  </r>
  <r>
    <x v="41"/>
    <n v="164"/>
    <s v="PPC/A/1008802"/>
    <m/>
    <x v="18"/>
  </r>
  <r>
    <x v="42"/>
    <n v="197"/>
    <s v="EP3538LB"/>
    <m/>
    <x v="19"/>
  </r>
  <r>
    <x v="43"/>
    <n v="200"/>
    <s v="PPC/A/1088953"/>
    <m/>
    <x v="20"/>
  </r>
  <r>
    <x v="44"/>
    <n v="201"/>
    <s v="PPC/A/1088953"/>
    <m/>
    <x v="20"/>
  </r>
  <r>
    <x v="45"/>
    <n v="202"/>
    <s v="YP3133LL"/>
    <m/>
    <x v="21"/>
  </r>
  <r>
    <x v="46"/>
    <n v="203"/>
    <s v="YP3133LL"/>
    <m/>
    <x v="21"/>
  </r>
  <r>
    <x v="47"/>
    <n v="204"/>
    <s v="YP3133LL"/>
    <m/>
    <x v="21"/>
  </r>
  <r>
    <x v="48"/>
    <n v="206"/>
    <s v="BJ7395IG"/>
    <m/>
    <x v="14"/>
  </r>
  <r>
    <x v="49"/>
    <n v="207"/>
    <s v="BJ7395IG"/>
    <m/>
    <x v="14"/>
  </r>
  <r>
    <x v="50"/>
    <n v="208"/>
    <s v="BJ7395IG"/>
    <m/>
    <x v="14"/>
  </r>
  <r>
    <x v="51"/>
    <n v="213"/>
    <s v="PPC/A/1008873"/>
    <m/>
    <x v="22"/>
  </r>
  <r>
    <x v="52"/>
    <n v="218"/>
    <s v="HP3939LN"/>
    <m/>
    <x v="23"/>
  </r>
  <r>
    <x v="53"/>
    <n v="219"/>
    <s v="HP3939LN"/>
    <m/>
    <x v="23"/>
  </r>
  <r>
    <x v="54"/>
    <n v="220"/>
    <s v="PPC/E/0020035"/>
    <m/>
    <x v="24"/>
  </r>
  <r>
    <x v="55"/>
    <s v="221/414"/>
    <s v="FP3031HJ"/>
    <m/>
    <x v="25"/>
  </r>
  <r>
    <x v="56"/>
    <n v="254"/>
    <s v="RP3233GW"/>
    <m/>
    <x v="26"/>
  </r>
  <r>
    <x v="57"/>
    <n v="264"/>
    <s v="PPC/A/1005112"/>
    <m/>
    <x v="27"/>
  </r>
  <r>
    <x v="58"/>
    <n v="267"/>
    <s v="KP3531US"/>
    <m/>
    <x v="28"/>
  </r>
  <r>
    <x v="59"/>
    <n v="269"/>
    <s v="BK1732IQ"/>
    <m/>
    <x v="29"/>
  </r>
  <r>
    <x v="60"/>
    <n v="268"/>
    <s v="BK1732IQ"/>
    <m/>
    <x v="29"/>
  </r>
  <r>
    <x v="61"/>
    <n v="271"/>
    <s v="HP3137ZK"/>
    <m/>
    <x v="30"/>
  </r>
  <r>
    <x v="62"/>
    <n v="272"/>
    <s v="AP3630LG"/>
    <m/>
    <x v="28"/>
  </r>
  <r>
    <x v="63"/>
    <n v="273"/>
    <s v="AP3630LG"/>
    <m/>
    <x v="28"/>
  </r>
  <r>
    <x v="64"/>
    <n v="276"/>
    <s v="YP3930LZ"/>
    <m/>
    <x v="28"/>
  </r>
  <r>
    <x v="65"/>
    <n v="277"/>
    <s v="YP3930LZ"/>
    <m/>
    <x v="28"/>
  </r>
  <r>
    <x v="66"/>
    <n v="283"/>
    <s v="EPR/RP3133LD"/>
    <m/>
    <x v="28"/>
  </r>
  <r>
    <x v="67"/>
    <n v="292"/>
    <s v="BS3590IE"/>
    <m/>
    <x v="31"/>
  </r>
  <r>
    <x v="68"/>
    <n v="294"/>
    <s v="BJ5706IM"/>
    <m/>
    <x v="32"/>
  </r>
  <r>
    <x v="69"/>
    <n v="295"/>
    <s v="FP3230LM"/>
    <m/>
    <x v="33"/>
  </r>
  <r>
    <x v="70"/>
    <n v="296"/>
    <s v="ZP3130LJ"/>
    <m/>
    <x v="33"/>
  </r>
  <r>
    <x v="71"/>
    <n v="297"/>
    <s v="JP3638HM"/>
    <m/>
    <x v="34"/>
  </r>
  <r>
    <x v="72"/>
    <n v="299"/>
    <s v="QP3539LE"/>
    <m/>
    <x v="35"/>
  </r>
  <r>
    <x v="73"/>
    <n v="300"/>
    <s v="QP3539LE"/>
    <m/>
    <x v="35"/>
  </r>
  <r>
    <x v="74"/>
    <n v="301"/>
    <s v="QP3539LE"/>
    <m/>
    <x v="35"/>
  </r>
  <r>
    <x v="75"/>
    <n v="302"/>
    <s v="QP3539LE"/>
    <m/>
    <x v="35"/>
  </r>
  <r>
    <x v="76"/>
    <n v="309"/>
    <s v="BS8192IV"/>
    <m/>
    <x v="21"/>
  </r>
  <r>
    <x v="77"/>
    <n v="311"/>
    <s v="SP3730BW"/>
    <m/>
    <x v="36"/>
  </r>
  <r>
    <x v="78"/>
    <n v="312"/>
    <s v="EPR/LP3131SW"/>
    <m/>
    <x v="37"/>
  </r>
  <r>
    <x v="79"/>
    <n v="316"/>
    <s v="BM4317IX"/>
    <m/>
    <x v="38"/>
  </r>
  <r>
    <x v="80"/>
    <n v="317"/>
    <s v="BM4317IX"/>
    <m/>
    <x v="38"/>
  </r>
  <r>
    <x v="81"/>
    <n v="318"/>
    <s v="BM4317IX"/>
    <m/>
    <x v="38"/>
  </r>
  <r>
    <x v="82"/>
    <n v="319"/>
    <s v="BM4317IX"/>
    <m/>
    <x v="38"/>
  </r>
  <r>
    <x v="83"/>
    <n v="330"/>
    <s v="BS3824IJ"/>
    <m/>
    <x v="39"/>
  </r>
  <r>
    <x v="84"/>
    <n v="337"/>
    <s v="EPR/BL7108IM"/>
    <m/>
    <x v="40"/>
  </r>
  <r>
    <x v="85"/>
    <n v="338"/>
    <s v="EPR/BL7108IM"/>
    <m/>
    <x v="40"/>
  </r>
  <r>
    <x v="86"/>
    <n v="339"/>
    <s v="EPR/BL7108IM"/>
    <m/>
    <x v="40"/>
  </r>
  <r>
    <x v="87"/>
    <n v="340"/>
    <s v="EPR/BL7108IM"/>
    <m/>
    <x v="40"/>
  </r>
  <r>
    <x v="88"/>
    <n v="341"/>
    <s v="HP3736AW"/>
    <m/>
    <x v="41"/>
  </r>
  <r>
    <x v="89"/>
    <n v="342"/>
    <s v="HP3736AW"/>
    <m/>
    <x v="41"/>
  </r>
  <r>
    <x v="90"/>
    <n v="343"/>
    <s v="HP3736AW"/>
    <m/>
    <x v="41"/>
  </r>
  <r>
    <x v="91"/>
    <n v="354"/>
    <s v="TP3532PK"/>
    <m/>
    <x v="42"/>
  </r>
  <r>
    <x v="92"/>
    <n v="360"/>
    <s v="PPC/A1013107"/>
    <m/>
    <x v="43"/>
  </r>
  <r>
    <x v="93"/>
    <n v="408"/>
    <s v="EP3337N"/>
    <m/>
    <x v="15"/>
  </r>
  <r>
    <x v="94"/>
    <n v="417"/>
    <s v="BK3506IS"/>
    <m/>
    <x v="14"/>
  </r>
  <r>
    <x v="95"/>
    <n v="418"/>
    <s v="FP3137CG"/>
    <m/>
    <x v="44"/>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7">
  <r>
    <s v="Kilroot Power Station"/>
    <n v="5"/>
    <s v="P0120/06A"/>
    <m/>
    <s v="AES Kilroot Power Limited"/>
    <x v="0"/>
  </r>
  <r>
    <s v="Stoneywood Mill"/>
    <n v="8"/>
    <s v="PPC/N/20005"/>
    <m/>
    <s v="Arjo Wiggins"/>
    <x v="1"/>
  </r>
  <r>
    <s v="Boilers 9 &amp; 10"/>
    <n v="26"/>
    <s v="PPC/A/1090147"/>
    <m/>
    <s v="Ineos Infrastructure (Grangemouth) Limited"/>
    <x v="2"/>
  </r>
  <r>
    <s v="Boilers 14 &amp; 15"/>
    <n v="29"/>
    <s v="PPC/A/1090147"/>
    <m/>
    <s v="Ineos Infrastructure (Grangemouth) Limited"/>
    <x v="3"/>
  </r>
  <r>
    <s v="Boiler 8"/>
    <n v="30"/>
    <s v="PPC/A/1090147"/>
    <m/>
    <s v="Ineos Infrastructure (Grangemouth) Limited"/>
    <x v="4"/>
  </r>
  <r>
    <s v="British Salt Boiler Train"/>
    <n v="32"/>
    <s v="FP3034XD"/>
    <m/>
    <s v="British Salt Limited"/>
    <x v="5"/>
  </r>
  <r>
    <s v="British Sugar Newark Boiler Train"/>
    <n v="35"/>
    <s v="BK9385IH"/>
    <m/>
    <s v="British Sugar Plc"/>
    <x v="5"/>
  </r>
  <r>
    <s v="Bury St Edmonds Boilers CHP plant"/>
    <n v="37"/>
    <s v="BX2094IJ"/>
    <m/>
    <s v="British Sugar Plc"/>
    <x v="5"/>
  </r>
  <r>
    <s v="Wissington CHP plant"/>
    <n v="38"/>
    <s v="BX2108IQ"/>
    <m/>
    <s v="British Sugar Plc"/>
    <x v="5"/>
  </r>
  <r>
    <s v="Dalry DSM CHP (Turbine)(Boiler)"/>
    <n v="39"/>
    <s v="PPC/W/20037"/>
    <m/>
    <s v="DSM Nutritional Products (UK) Limited"/>
    <x v="5"/>
  </r>
  <r>
    <s v="King's Lynn Power Station GT1"/>
    <n v="48"/>
    <s v="BP3239LA"/>
    <m/>
    <s v="Centrica KL Limited"/>
    <x v="5"/>
  </r>
  <r>
    <s v="South Humber Bank Power Station GT 13"/>
    <n v="49"/>
    <s v="MP3235LY"/>
    <m/>
    <s v="EP SHB Limited"/>
    <x v="5"/>
  </r>
  <r>
    <s v="South Humber Bank Power Station GTs 11 &amp; 12"/>
    <n v="50"/>
    <s v="MP3235LY"/>
    <m/>
    <s v="EP SHB Limited"/>
    <x v="5"/>
  </r>
  <r>
    <s v="South Humber Bank Power Station GTs 21 &amp; 22"/>
    <n v="51"/>
    <s v="MP3235LY"/>
    <m/>
    <s v="EP SHB Limited"/>
    <x v="5"/>
  </r>
  <r>
    <s v="Killingholme Power Station GT1"/>
    <n v="52"/>
    <s v="SP3133LY"/>
    <m/>
    <s v="Centrica KPS Limited (Closed)"/>
    <x v="5"/>
  </r>
  <r>
    <s v="Killingholme Power Station GT2"/>
    <n v="53"/>
    <s v="SP3133LY"/>
    <m/>
    <s v="Centrica KPS Limited (Closed)"/>
    <x v="5"/>
  </r>
  <r>
    <s v="Killingholme Power Station GT3"/>
    <n v="54"/>
    <s v="SP3133LY"/>
    <m/>
    <s v="Centrica KPS Limited (Closed)"/>
    <x v="5"/>
  </r>
  <r>
    <s v="Barry Cogeneration Plant"/>
    <n v="60"/>
    <s v="EPR/JP3632ZH"/>
    <m/>
    <s v="Dow Silicones UK Ltd"/>
    <x v="5"/>
  </r>
  <r>
    <s v="Deeside Power Station GT1"/>
    <n v="83"/>
    <s v="EPR/XP3131VK"/>
    <m/>
    <s v="Deeside Power (UK) Limited"/>
    <x v="5"/>
  </r>
  <r>
    <s v="Deeside Power Station GT2"/>
    <n v="84"/>
    <s v="EPR/XP3131VK"/>
    <m/>
    <s v="Deeside Power (UK) Limited"/>
    <x v="5"/>
  </r>
  <r>
    <s v="Drax Power Station Boiler Train"/>
    <n v="91"/>
    <s v="VP3530LS"/>
    <m/>
    <s v="Drax Power Limited"/>
    <x v="5"/>
  </r>
  <r>
    <s v="Castleford Power Station CCGT1"/>
    <n v="92"/>
    <s v="BK1627IX"/>
    <m/>
    <s v="E.ON UK Cogeneration Limited"/>
    <x v="5"/>
  </r>
  <r>
    <s v="Thornhill Power Station CCGT1"/>
    <n v="95"/>
    <s v="JP3430LC"/>
    <m/>
    <s v="E.ON UK Cogeneration Limited"/>
    <x v="5"/>
  </r>
  <r>
    <s v="Connah’s Quay Unit 1"/>
    <n v="96"/>
    <s v="EPR/NP3037AF"/>
    <m/>
    <s v="Uniper UK Limited"/>
    <x v="5"/>
  </r>
  <r>
    <s v="Connah's Quay Unit 2"/>
    <n v="97"/>
    <s v="EPR/NP3037AF"/>
    <m/>
    <s v="Uniper UK Limited"/>
    <x v="5"/>
  </r>
  <r>
    <s v="Connah’s Quay Unit 3"/>
    <n v="98"/>
    <s v="EPR/NP3037AF"/>
    <m/>
    <s v="Uniper UK Limited"/>
    <x v="5"/>
  </r>
  <r>
    <s v="Connah’s Quay Unit 4"/>
    <n v="99"/>
    <s v="EPR/NP3037AF"/>
    <m/>
    <s v="Uniper UK Limited"/>
    <x v="5"/>
  </r>
  <r>
    <s v="Cottam Development Centre Power Station GT1"/>
    <n v="100"/>
    <s v="NP3033RD"/>
    <m/>
    <s v="Uniper UK Limited"/>
    <x v="5"/>
  </r>
  <r>
    <s v="Enfield Power Station GT1"/>
    <n v="101"/>
    <s v="NP3833RC"/>
    <m/>
    <s v="Uniper UK Limited"/>
    <x v="5"/>
  </r>
  <r>
    <s v="Killingholme GT11"/>
    <n v="108"/>
    <s v="VP3933RJ"/>
    <m/>
    <s v="Uniper UK Limited"/>
    <x v="5"/>
  </r>
  <r>
    <s v="Killingholme GT12"/>
    <n v="109"/>
    <s v="VP3933RJ"/>
    <m/>
    <s v="Uniper UK Limited"/>
    <x v="5"/>
  </r>
  <r>
    <s v="Killingholme GT21"/>
    <n v="110"/>
    <s v="VP3933RJ"/>
    <m/>
    <s v="Uniper UK Limited"/>
    <x v="5"/>
  </r>
  <r>
    <s v="Killingholme GT22"/>
    <n v="111"/>
    <s v="VP3933RJ"/>
    <m/>
    <s v="Uniper UK Limited"/>
    <x v="5"/>
  </r>
  <r>
    <s v="Port of Liverpool CHP GT1"/>
    <n v="115"/>
    <s v="BK3506IS"/>
    <m/>
    <s v="E.On UK CHP Limited"/>
    <x v="5"/>
  </r>
  <r>
    <s v="Ratcliffe on Soar Power Station"/>
    <n v="116"/>
    <s v="EP3133RZ"/>
    <m/>
    <s v="Uniper UK Limited"/>
    <x v="5"/>
  </r>
  <r>
    <s v="Winnington CHP GT"/>
    <n v="117"/>
    <s v="EP3337N"/>
    <m/>
    <s v="Winnington CHP Limited"/>
    <x v="5"/>
  </r>
  <r>
    <s v="Sandbach Power GT1"/>
    <n v="118"/>
    <s v="BS5371IZ"/>
    <m/>
    <s v="E.ON UK Cogeneration Limited"/>
    <x v="5"/>
  </r>
  <r>
    <s v="Cottam Power Station Boiler Train"/>
    <n v="120"/>
    <s v="SP3535LT"/>
    <m/>
    <s v="EDF Energy (Thermal Generation) Limited"/>
    <x v="5"/>
  </r>
  <r>
    <s v="EDF West Burton LCP 1"/>
    <n v="130"/>
    <s v="SP3935LW"/>
    <m/>
    <s v="EDF Energy (Thermal Generation) Limited"/>
    <x v="5"/>
  </r>
  <r>
    <s v="EDF West Burton LCP 2"/>
    <n v="131"/>
    <s v="SP3935LW"/>
    <m/>
    <s v="EDF Energy (Thermal Generation) Limited"/>
    <x v="5"/>
  </r>
  <r>
    <s v="Elean Power Station Biomass Boiler"/>
    <n v="135"/>
    <s v="AP3130LY"/>
    <m/>
    <s v="EPR Ely Limited"/>
    <x v="5"/>
  </r>
  <r>
    <s v="Peterhead Power Station Block"/>
    <n v="164"/>
    <s v="PPC/A/1008802"/>
    <m/>
    <s v="SSE"/>
    <x v="5"/>
  </r>
  <r>
    <s v="Rugeley Power Boiler Plant"/>
    <n v="197"/>
    <s v="EP3538LB"/>
    <m/>
    <s v="Rugeley Power Limited (Closed)"/>
    <x v="5"/>
  </r>
  <r>
    <s v="KG Ethylene Plant 36-F-501A"/>
    <n v="200"/>
    <s v="PPC/A/1088953"/>
    <m/>
    <s v="Ineos Chemicals (Grangemouth) Limited"/>
    <x v="5"/>
  </r>
  <r>
    <s v="KG Ethylene Plant 36-F-501B"/>
    <n v="201"/>
    <s v="PPC/A/1088953"/>
    <m/>
    <s v="Ineos Chemicals (Grangemouth) Limited"/>
    <x v="5"/>
  </r>
  <r>
    <s v="Keadby Power Station GT1"/>
    <n v="202"/>
    <s v="YP3133LL"/>
    <m/>
    <s v="Keadby Generation Limited"/>
    <x v="5"/>
  </r>
  <r>
    <s v="Keadby Power Station GT2"/>
    <n v="203"/>
    <s v="YP3133LL"/>
    <m/>
    <s v="Keadby Generation Limited"/>
    <x v="5"/>
  </r>
  <r>
    <s v="Keadby Power Station GT3"/>
    <n v="204"/>
    <s v="YP3133LL"/>
    <m/>
    <s v="Keadby Generation Limited"/>
    <x v="5"/>
  </r>
  <r>
    <s v="Kemsley CHP Package Boilers A-C"/>
    <n v="206"/>
    <s v="BJ7395IG"/>
    <m/>
    <s v="E.On UK CHP Limited"/>
    <x v="5"/>
  </r>
  <r>
    <s v="Kemsley CHP Package Boilers D-F 2"/>
    <n v="207"/>
    <s v="BJ7395IG"/>
    <m/>
    <s v="E.On UK CHP Limited"/>
    <x v="5"/>
  </r>
  <r>
    <s v="Kemsley CHP - GT &amp; WHRB A/B"/>
    <n v="208"/>
    <s v="BJ7395IG"/>
    <m/>
    <s v="E.On UK CHP Limited"/>
    <x v="5"/>
  </r>
  <r>
    <s v="Longannet Power Station"/>
    <n v="213"/>
    <s v="PPC/A/1008873"/>
    <m/>
    <s v="Scottish Power (Closed)"/>
    <x v="5"/>
  </r>
  <r>
    <s v="Medway Power Station CT1"/>
    <n v="218"/>
    <s v="HP3939LN"/>
    <m/>
    <s v="Medway Power Limited"/>
    <x v="5"/>
  </r>
  <r>
    <s v="Medway Power Station CT2"/>
    <n v="219"/>
    <s v="HP3939LN"/>
    <m/>
    <s v="Medway Power Limited"/>
    <x v="5"/>
  </r>
  <r>
    <s v="Michelin Tyre Plant"/>
    <n v="220"/>
    <s v="PPC/E/0020035"/>
    <m/>
    <s v="Michelin Tyre Plc"/>
    <x v="5"/>
  </r>
  <r>
    <s v="STD GT1/GT2"/>
    <s v="221/414"/>
    <s v="FP3031HJ"/>
    <m/>
    <s v="PX Limited"/>
    <x v="5"/>
  </r>
  <r>
    <s v="Warrington Silica Natural Gas Boiler Train"/>
    <n v="254"/>
    <s v="RP3233GW"/>
    <m/>
    <s v="PQ Silicas UK Limited"/>
    <x v="5"/>
  </r>
  <r>
    <s v="Versalis UK Limited Grangemouth"/>
    <n v="264"/>
    <s v="PPC/A/1005112"/>
    <m/>
    <s v="Versalis UK Ltd "/>
    <x v="5"/>
  </r>
  <r>
    <s v="Great Yarmouth Power Station GT1"/>
    <n v="267"/>
    <s v="KP3531US"/>
    <m/>
    <s v="RWE Generation UK Plc"/>
    <x v="5"/>
  </r>
  <r>
    <s v="Hythe Cogen CHP GT1 "/>
    <n v="269"/>
    <s v="BK1732IQ"/>
    <m/>
    <s v="RWE Cogen UK (Hythe) Limited"/>
    <x v="5"/>
  </r>
  <r>
    <s v="Hythe Cogen Boiler Train"/>
    <n v="268"/>
    <s v="BK1732IQ"/>
    <m/>
    <s v="RWE Cogen UK (Hythe) Limited"/>
    <x v="5"/>
  </r>
  <r>
    <s v="Ineos GT1"/>
    <n v="271"/>
    <s v="HP3137ZK"/>
    <m/>
    <s v="INEOS Nitriles (UK) Limited"/>
    <x v="5"/>
  </r>
  <r>
    <s v="Little Barford Power Station GT1"/>
    <n v="272"/>
    <s v="AP3630LG"/>
    <m/>
    <s v="RWE Generation UK Plc"/>
    <x v="5"/>
  </r>
  <r>
    <s v="Little Barford Power Station GT2"/>
    <n v="273"/>
    <s v="AP3630LG"/>
    <m/>
    <s v="RWE Generation UK Plc"/>
    <x v="5"/>
  </r>
  <r>
    <s v="Didcot B Module 5"/>
    <n v="276"/>
    <s v="YP3930LZ"/>
    <m/>
    <s v="RWE Generation UK Plc"/>
    <x v="5"/>
  </r>
  <r>
    <s v="Didcot B Module 6"/>
    <n v="277"/>
    <s v="YP3930LZ"/>
    <m/>
    <s v="RWE Generation UK Plc"/>
    <x v="5"/>
  </r>
  <r>
    <s v="Aberthaw Power Station"/>
    <n v="283"/>
    <s v="EPR/RP3133LD"/>
    <m/>
    <s v="RWE Generation UK Plc"/>
    <x v="5"/>
  </r>
  <r>
    <s v="Wilton Olefins Boilers"/>
    <n v="292"/>
    <s v="BS3590IE"/>
    <m/>
    <s v="Sabic UK Petrochemicals Limited"/>
    <x v="5"/>
  </r>
  <r>
    <s v="Snodland GT1"/>
    <n v="294"/>
    <s v="BJ5706IM"/>
    <m/>
    <s v="SSE Plc"/>
    <x v="5"/>
  </r>
  <r>
    <s v="Chickerall Generation Site OCGT1"/>
    <n v="295"/>
    <s v="FP3230LM"/>
    <m/>
    <s v="SSEPG (Operations) Limited"/>
    <x v="5"/>
  </r>
  <r>
    <s v="Burghfield Generation Site OCGT1"/>
    <n v="296"/>
    <s v="ZP3130LJ"/>
    <m/>
    <s v="SSEPG (Operations) Limited"/>
    <x v="5"/>
  </r>
  <r>
    <s v="Redcar Power Station Boiler "/>
    <n v="297"/>
    <s v="JP3638HM"/>
    <m/>
    <s v="Sahaviriya Steel Industries UK"/>
    <x v="5"/>
  </r>
  <r>
    <s v="Saltend Co-generation Hull Boiler A4"/>
    <n v="299"/>
    <s v="QP3539LE"/>
    <m/>
    <s v="Saltend Cogeneration Company Limited"/>
    <x v="5"/>
  </r>
  <r>
    <s v="Saltend Co-generation Hull Turbine A1"/>
    <n v="300"/>
    <s v="QP3539LE"/>
    <m/>
    <s v="Saltend Cogeneration Company Limited"/>
    <x v="5"/>
  </r>
  <r>
    <s v="Saltend Co-generation Hull Turbine A2"/>
    <n v="301"/>
    <s v="QP3539LE"/>
    <m/>
    <s v="Saltend Cogeneration Company Limited"/>
    <x v="5"/>
  </r>
  <r>
    <s v="Saltend Co-generation Hull Turbine A3"/>
    <n v="302"/>
    <s v="QP3539LE"/>
    <m/>
    <s v="Saltend Cogeneration Company Limited"/>
    <x v="5"/>
  </r>
  <r>
    <s v="Scottish and Southern Energy Fiddlers Ferry"/>
    <n v="309"/>
    <s v="BS8192IV"/>
    <m/>
    <s v="Keadby Generation Limited"/>
    <x v="5"/>
  </r>
  <r>
    <s v="Scottish and Southern Energy Salt Union OCGT"/>
    <n v="311"/>
    <s v="SP3730BW"/>
    <m/>
    <s v="SSE Generation Limited (Closed)"/>
    <x v="5"/>
  </r>
  <r>
    <s v="Uskmouth Power Plant"/>
    <n v="312"/>
    <s v="EPR/LP3131SW"/>
    <m/>
    <s v="Simec Uskmouth Power Limited"/>
    <x v="5"/>
  </r>
  <r>
    <s v="Sellafield GT1"/>
    <n v="316"/>
    <s v="BM4317IX"/>
    <m/>
    <s v="Sellafield Limited"/>
    <x v="5"/>
  </r>
  <r>
    <s v="Sellafield GT2"/>
    <n v="317"/>
    <s v="BM4317IX"/>
    <m/>
    <s v="Sellafield Limited"/>
    <x v="5"/>
  </r>
  <r>
    <s v="Sellafield GT3"/>
    <n v="318"/>
    <s v="BM4317IX"/>
    <m/>
    <s v="Sellafield Limited"/>
    <x v="5"/>
  </r>
  <r>
    <s v="Sellafield Aux Boiler"/>
    <n v="319"/>
    <s v="BM4317IX"/>
    <m/>
    <s v="Sellafield Limited"/>
    <x v="5"/>
  </r>
  <r>
    <s v="Boiler Plant"/>
    <n v="330"/>
    <s v="BS3824IJ"/>
    <m/>
    <s v="Solvay Interox Limited"/>
    <x v="5"/>
  </r>
  <r>
    <s v="Port Talbot Service Boilers"/>
    <n v="337"/>
    <s v="EPR/BL7108IM"/>
    <m/>
    <s v="Tata Steel UK Limited"/>
    <x v="5"/>
  </r>
  <r>
    <s v="Port Talbot Mitchell Boiler"/>
    <n v="338"/>
    <s v="EPR/BL7108IM"/>
    <m/>
    <s v="Tata Steel UK Limited"/>
    <x v="5"/>
  </r>
  <r>
    <s v="Port Talbot A5 Boiler"/>
    <n v="339"/>
    <s v="EPR/BL7108IM"/>
    <m/>
    <s v="Tata Steel UK Limited"/>
    <x v="5"/>
  </r>
  <r>
    <s v="Port Talbot No. 6&amp;7 Boilers"/>
    <n v="340"/>
    <s v="EPR/BL7108IM"/>
    <m/>
    <s v="Tata Steel UK Limited"/>
    <x v="5"/>
  </r>
  <r>
    <s v="British Steel Limited Scunthorpe Works 1 (Central Power Station Boiler Train)"/>
    <n v="341"/>
    <s v="HP3736AW"/>
    <m/>
    <s v="British Steel Limited"/>
    <x v="5"/>
  </r>
  <r>
    <s v="British Steel Limited Scunthorpe Works 2 (Turbo Blower House Boilers 1-4)"/>
    <n v="342"/>
    <s v="HP3736AW"/>
    <m/>
    <s v="British Steel Limited"/>
    <x v="5"/>
  </r>
  <r>
    <s v="British Steel Limited Scunthorpe Works 3 (Turbo Blower House Boilers 5-6)"/>
    <n v="343"/>
    <s v="HP3736AW"/>
    <m/>
    <s v="British Steel Limited"/>
    <x v="5"/>
  </r>
  <r>
    <s v="Huntsman Pigments Greatham Works"/>
    <n v="354"/>
    <s v="TP3532PK"/>
    <m/>
    <s v="Venator Materials UK Limited"/>
    <x v="5"/>
  </r>
  <r>
    <s v="Kinneil Stack A1 (B -101) GT ,    Kinneil Stack A1 (B -101) Waste Heat Recovery Units "/>
    <n v="360"/>
    <s v="PPC/A1013107"/>
    <m/>
    <s v="INEOS FPS Limited"/>
    <x v="5"/>
  </r>
  <r>
    <s v="Winnington CHP Boiler Train"/>
    <n v="408"/>
    <s v="EP3337N"/>
    <m/>
    <s v="Winnington CHP Limited"/>
    <x v="5"/>
  </r>
  <r>
    <s v="Port of Liverpool CHP - Package Boilers 1-3"/>
    <n v="417"/>
    <s v="BK3506IS"/>
    <m/>
    <s v="E.On UK CHP Limited"/>
    <x v="5"/>
  </r>
  <r>
    <s v="Lynemouth Power Biomass Boiler"/>
    <n v="418"/>
    <s v="FP3137CG"/>
    <m/>
    <s v="Lynemouth Power Limited"/>
    <x v="5"/>
  </r>
  <r>
    <m/>
    <m/>
    <m/>
    <m/>
    <m/>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ReportingYear" cacheId="4" applyNumberFormats="0" applyBorderFormats="0" applyFontFormats="0" applyPatternFormats="0" applyAlignmentFormats="0" applyWidthHeightFormats="1" dataCaption="Values" updatedVersion="6" minRefreshableVersion="3" showCalcMbrs="0" useAutoFormatting="1" itemPrintTitles="1" createdVersion="3" indent="0" outline="1" outlineData="1" multipleFieldFilters="0" rowHeaderCaption="Reporting Year">
  <location ref="A3:A10" firstHeaderRow="1" firstDataRow="1" firstDataCol="1"/>
  <pivotFields count="6">
    <pivotField showAll="0"/>
    <pivotField numFmtId="1" showAll="0"/>
    <pivotField showAll="0"/>
    <pivotField showAll="0"/>
    <pivotField showAll="0"/>
    <pivotField axis="axisRow" showAll="0" sortType="ascending">
      <items count="15">
        <item m="1" x="12"/>
        <item m="1" x="8"/>
        <item m="1" x="11"/>
        <item m="1" x="6"/>
        <item x="0"/>
        <item x="1"/>
        <item x="2"/>
        <item x="3"/>
        <item x="4"/>
        <item n="2017" m="1" x="7"/>
        <item n="2018" m="1" x="10"/>
        <item n="2019" m="1" x="13"/>
        <item n="2020" m="1" x="9"/>
        <item n="blank" x="5"/>
        <item t="default"/>
      </items>
    </pivotField>
  </pivotFields>
  <rowFields count="1">
    <field x="5"/>
  </rowFields>
  <rowItems count="7">
    <i>
      <x v="4"/>
    </i>
    <i>
      <x v="5"/>
    </i>
    <i>
      <x v="6"/>
    </i>
    <i>
      <x v="7"/>
    </i>
    <i>
      <x v="8"/>
    </i>
    <i>
      <x v="13"/>
    </i>
    <i t="grand">
      <x/>
    </i>
  </rowItems>
  <colItems count="1">
    <i/>
  </colItems>
  <formats count="1">
    <format dxfId="1">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OperatorName" cacheId="0" applyNumberFormats="0" applyBorderFormats="0" applyFontFormats="0" applyPatternFormats="0" applyAlignmentFormats="0" applyWidthHeightFormats="1" dataCaption="Values" showError="1" updatedVersion="5" minRefreshableVersion="3" showCalcMbrs="0" useAutoFormatting="1" itemPrintTitles="1" createdVersion="3" indent="0" outline="1" outlineData="1" multipleFieldFilters="0" rowHeaderCaption="Operator Name">
  <location ref="C3:D49" firstHeaderRow="1" firstDataRow="1" firstDataCol="1"/>
  <pivotFields count="5">
    <pivotField showAll="0"/>
    <pivotField dataField="1" numFmtId="1" showAll="0"/>
    <pivotField showAll="0"/>
    <pivotField showAll="0"/>
    <pivotField axis="axisRow" showAll="0" sortType="ascending">
      <items count="62">
        <item x="0"/>
        <item x="1"/>
        <item m="1" x="60"/>
        <item x="3"/>
        <item x="41"/>
        <item x="4"/>
        <item x="6"/>
        <item m="1" x="46"/>
        <item x="8"/>
        <item m="1" x="52"/>
        <item m="1" x="45"/>
        <item x="10"/>
        <item x="9"/>
        <item x="11"/>
        <item x="5"/>
        <item x="14"/>
        <item x="12"/>
        <item m="1" x="53"/>
        <item x="16"/>
        <item m="1" x="55"/>
        <item m="1" x="58"/>
        <item x="7"/>
        <item x="17"/>
        <item m="1" x="57"/>
        <item x="20"/>
        <item m="1" x="48"/>
        <item x="43"/>
        <item x="2"/>
        <item x="30"/>
        <item x="21"/>
        <item m="1" x="54"/>
        <item x="44"/>
        <item x="23"/>
        <item x="24"/>
        <item m="1" x="49"/>
        <item x="26"/>
        <item x="25"/>
        <item m="1" x="50"/>
        <item x="19"/>
        <item x="29"/>
        <item x="28"/>
        <item m="1" x="51"/>
        <item x="31"/>
        <item x="34"/>
        <item x="35"/>
        <item m="1" x="47"/>
        <item x="22"/>
        <item x="38"/>
        <item x="37"/>
        <item x="39"/>
        <item x="18"/>
        <item m="1" x="59"/>
        <item x="36"/>
        <item x="32"/>
        <item x="33"/>
        <item x="40"/>
        <item x="13"/>
        <item x="42"/>
        <item m="1" x="56"/>
        <item x="27"/>
        <item x="15"/>
        <item t="default"/>
      </items>
    </pivotField>
  </pivotFields>
  <rowFields count="1">
    <field x="4"/>
  </rowFields>
  <rowItems count="46">
    <i>
      <x/>
    </i>
    <i>
      <x v="1"/>
    </i>
    <i>
      <x v="3"/>
    </i>
    <i>
      <x v="4"/>
    </i>
    <i>
      <x v="5"/>
    </i>
    <i>
      <x v="6"/>
    </i>
    <i>
      <x v="8"/>
    </i>
    <i>
      <x v="11"/>
    </i>
    <i>
      <x v="12"/>
    </i>
    <i>
      <x v="13"/>
    </i>
    <i>
      <x v="14"/>
    </i>
    <i>
      <x v="15"/>
    </i>
    <i>
      <x v="16"/>
    </i>
    <i>
      <x v="18"/>
    </i>
    <i>
      <x v="21"/>
    </i>
    <i>
      <x v="22"/>
    </i>
    <i>
      <x v="24"/>
    </i>
    <i>
      <x v="26"/>
    </i>
    <i>
      <x v="27"/>
    </i>
    <i>
      <x v="28"/>
    </i>
    <i>
      <x v="29"/>
    </i>
    <i>
      <x v="31"/>
    </i>
    <i>
      <x v="32"/>
    </i>
    <i>
      <x v="33"/>
    </i>
    <i>
      <x v="35"/>
    </i>
    <i>
      <x v="36"/>
    </i>
    <i>
      <x v="38"/>
    </i>
    <i>
      <x v="39"/>
    </i>
    <i>
      <x v="40"/>
    </i>
    <i>
      <x v="42"/>
    </i>
    <i>
      <x v="43"/>
    </i>
    <i>
      <x v="44"/>
    </i>
    <i>
      <x v="46"/>
    </i>
    <i>
      <x v="47"/>
    </i>
    <i>
      <x v="48"/>
    </i>
    <i>
      <x v="49"/>
    </i>
    <i>
      <x v="50"/>
    </i>
    <i>
      <x v="52"/>
    </i>
    <i>
      <x v="53"/>
    </i>
    <i>
      <x v="54"/>
    </i>
    <i>
      <x v="55"/>
    </i>
    <i>
      <x v="56"/>
    </i>
    <i>
      <x v="57"/>
    </i>
    <i>
      <x v="59"/>
    </i>
    <i>
      <x v="60"/>
    </i>
    <i t="grand">
      <x/>
    </i>
  </rowItems>
  <colItems count="1">
    <i/>
  </colItems>
  <dataFields count="1">
    <dataField name="Sum of LCP Reference" fld="1" baseField="0" baseItem="0"/>
  </dataFields>
  <formats count="1">
    <format dxfId="2">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1" cacheId="0" applyNumberFormats="0" applyBorderFormats="0" applyFontFormats="0" applyPatternFormats="0" applyAlignmentFormats="0" applyWidthHeightFormats="1" dataCaption="Values" updatedVersion="5" minRefreshableVersion="3" showCalcMbrs="0" useAutoFormatting="1" rowGrandTotals="0" itemPrintTitles="1" createdVersion="3" indent="0" outline="1" outlineData="1" multipleFieldFilters="0" rowHeaderCaption="Sites List">
  <location ref="F3:G4" firstHeaderRow="1" firstDataRow="1" firstDataCol="1" rowPageCount="1" colPageCount="1"/>
  <pivotFields count="5">
    <pivotField axis="axisRow" showAll="0" sortType="ascending">
      <items count="104">
        <item x="66"/>
        <item x="17"/>
        <item x="4"/>
        <item x="83"/>
        <item x="3"/>
        <item x="2"/>
        <item x="5"/>
        <item x="88"/>
        <item x="89"/>
        <item x="90"/>
        <item x="6"/>
        <item x="70"/>
        <item x="7"/>
        <item x="21"/>
        <item x="69"/>
        <item x="23"/>
        <item x="25"/>
        <item x="26"/>
        <item x="24"/>
        <item x="27"/>
        <item x="37"/>
        <item x="9"/>
        <item x="18"/>
        <item x="19"/>
        <item x="64"/>
        <item x="65"/>
        <item m="1" x="102"/>
        <item x="20"/>
        <item x="38"/>
        <item x="39"/>
        <item x="40"/>
        <item x="28"/>
        <item x="58"/>
        <item m="1" x="100"/>
        <item x="91"/>
        <item x="60"/>
        <item x="59"/>
        <item x="61"/>
        <item x="45"/>
        <item x="46"/>
        <item x="47"/>
        <item x="50"/>
        <item x="48"/>
        <item x="49"/>
        <item x="43"/>
        <item x="44"/>
        <item x="29"/>
        <item x="30"/>
        <item x="31"/>
        <item x="32"/>
        <item x="14"/>
        <item x="15"/>
        <item x="16"/>
        <item x="0"/>
        <item x="10"/>
        <item x="92"/>
        <item x="62"/>
        <item x="63"/>
        <item x="51"/>
        <item x="95"/>
        <item x="52"/>
        <item x="53"/>
        <item x="54"/>
        <item x="41"/>
        <item x="94"/>
        <item x="33"/>
        <item x="86"/>
        <item x="85"/>
        <item x="87"/>
        <item x="84"/>
        <item x="34"/>
        <item x="71"/>
        <item x="42"/>
        <item m="1" x="96"/>
        <item x="72"/>
        <item x="73"/>
        <item x="74"/>
        <item x="75"/>
        <item x="36"/>
        <item x="76"/>
        <item x="77"/>
        <item x="82"/>
        <item x="79"/>
        <item x="80"/>
        <item x="81"/>
        <item m="1" x="101"/>
        <item x="68"/>
        <item x="11"/>
        <item x="12"/>
        <item x="13"/>
        <item x="55"/>
        <item x="1"/>
        <item m="1" x="97"/>
        <item m="1" x="99"/>
        <item m="1" x="98"/>
        <item x="22"/>
        <item x="78"/>
        <item x="57"/>
        <item x="56"/>
        <item x="67"/>
        <item x="93"/>
        <item x="35"/>
        <item x="8"/>
        <item t="default"/>
      </items>
    </pivotField>
    <pivotField dataField="1" numFmtId="1" showAll="0"/>
    <pivotField showAll="0"/>
    <pivotField showAll="0"/>
    <pivotField axis="axisPage" showAll="0">
      <items count="62">
        <item x="4"/>
        <item x="11"/>
        <item m="1" x="48"/>
        <item x="2"/>
        <item x="24"/>
        <item x="39"/>
        <item x="40"/>
        <item x="44"/>
        <item x="0"/>
        <item x="1"/>
        <item x="3"/>
        <item x="5"/>
        <item x="6"/>
        <item m="1" x="52"/>
        <item m="1" x="46"/>
        <item m="1" x="45"/>
        <item x="10"/>
        <item x="12"/>
        <item x="13"/>
        <item x="14"/>
        <item x="15"/>
        <item m="1" x="53"/>
        <item m="1" x="55"/>
        <item x="17"/>
        <item x="18"/>
        <item m="1" x="50"/>
        <item x="21"/>
        <item m="1" x="47"/>
        <item x="23"/>
        <item x="25"/>
        <item x="26"/>
        <item m="1" x="56"/>
        <item x="28"/>
        <item m="1" x="49"/>
        <item m="1" x="51"/>
        <item x="31"/>
        <item x="32"/>
        <item x="33"/>
        <item x="35"/>
        <item m="1" x="59"/>
        <item x="37"/>
        <item x="38"/>
        <item m="1" x="54"/>
        <item m="1" x="57"/>
        <item m="1" x="60"/>
        <item x="34"/>
        <item x="30"/>
        <item x="29"/>
        <item x="20"/>
        <item x="27"/>
        <item n="" x="41"/>
        <item x="8"/>
        <item x="19"/>
        <item x="22"/>
        <item x="36"/>
        <item m="1" x="58"/>
        <item x="7"/>
        <item x="43"/>
        <item x="16"/>
        <item x="42"/>
        <item x="9"/>
        <item t="default"/>
      </items>
    </pivotField>
  </pivotFields>
  <rowFields count="1">
    <field x="0"/>
  </rowFields>
  <rowItems count="1">
    <i>
      <x v="1"/>
    </i>
  </rowItems>
  <colItems count="1">
    <i/>
  </colItems>
  <pageFields count="1">
    <pageField fld="4" item="60" hier="-1"/>
  </pageFields>
  <dataFields count="1">
    <dataField name="Sum of LCP Reference" fld="1" baseField="0" baseItem="0"/>
  </dataFields>
  <formats count="1">
    <format dxfId="3">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TNP@environment-agency.gov.uk" TargetMode="External"/><Relationship Id="rId1" Type="http://schemas.openxmlformats.org/officeDocument/2006/relationships/hyperlink" Target="mailto:TNP@environment-agency.gov.uk"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249977111117893"/>
  </sheetPr>
  <dimension ref="B1:F51"/>
  <sheetViews>
    <sheetView showGridLines="0" tabSelected="1" view="pageLayout" zoomScale="120" zoomScaleNormal="100" zoomScalePageLayoutView="120" workbookViewId="0">
      <selection activeCell="B49" sqref="B49:F49"/>
    </sheetView>
  </sheetViews>
  <sheetFormatPr defaultColWidth="9.21875" defaultRowHeight="13.2" x14ac:dyDescent="0.25"/>
  <cols>
    <col min="1" max="1" width="0.44140625" style="24" customWidth="1"/>
    <col min="2" max="2" width="41.77734375" style="24" customWidth="1"/>
    <col min="3" max="3" width="15.44140625" style="24" customWidth="1"/>
    <col min="4" max="4" width="16.5546875" style="24" customWidth="1"/>
    <col min="5" max="5" width="16" style="24" customWidth="1"/>
    <col min="6" max="6" width="19.5546875" style="24" customWidth="1"/>
    <col min="7" max="16384" width="9.21875" style="24"/>
  </cols>
  <sheetData>
    <row r="1" spans="2:6" ht="24.6" x14ac:dyDescent="0.4">
      <c r="B1" s="29"/>
      <c r="C1" s="23"/>
      <c r="D1" s="23"/>
      <c r="E1" s="23"/>
      <c r="F1" s="23"/>
    </row>
    <row r="2" spans="2:6" ht="15.6" x14ac:dyDescent="0.3">
      <c r="B2" s="22"/>
      <c r="C2" s="23"/>
      <c r="D2" s="23"/>
      <c r="E2" s="23"/>
      <c r="F2" s="23"/>
    </row>
    <row r="3" spans="2:6" ht="15.6" x14ac:dyDescent="0.3">
      <c r="B3" s="22"/>
      <c r="C3" s="23"/>
      <c r="D3" s="23"/>
      <c r="E3" s="23"/>
      <c r="F3" s="23"/>
    </row>
    <row r="4" spans="2:6" ht="15.6" x14ac:dyDescent="0.3">
      <c r="B4" s="22"/>
      <c r="C4" s="23"/>
      <c r="D4" s="23"/>
      <c r="E4" s="23"/>
      <c r="F4" s="23"/>
    </row>
    <row r="5" spans="2:6" ht="15.6" x14ac:dyDescent="0.3">
      <c r="B5" s="22"/>
      <c r="C5" s="23"/>
      <c r="D5" s="23"/>
      <c r="E5" s="23"/>
      <c r="F5" s="23"/>
    </row>
    <row r="6" spans="2:6" ht="15.6" x14ac:dyDescent="0.3">
      <c r="B6" s="22"/>
      <c r="C6" s="23"/>
      <c r="D6" s="23"/>
      <c r="E6" s="23"/>
      <c r="F6" s="23"/>
    </row>
    <row r="7" spans="2:6" ht="17.399999999999999" x14ac:dyDescent="0.3">
      <c r="B7" s="32" t="s">
        <v>238</v>
      </c>
      <c r="C7" s="23"/>
      <c r="D7" s="23"/>
      <c r="E7" s="23"/>
      <c r="F7" s="23"/>
    </row>
    <row r="8" spans="2:6" ht="17.399999999999999" x14ac:dyDescent="0.3">
      <c r="B8" s="32"/>
      <c r="C8" s="23"/>
      <c r="D8" s="23"/>
      <c r="E8" s="23"/>
      <c r="F8" s="23"/>
    </row>
    <row r="9" spans="2:6" ht="15.6" x14ac:dyDescent="0.3">
      <c r="B9" s="25"/>
      <c r="C9" s="23"/>
      <c r="D9" s="23"/>
      <c r="E9" s="23"/>
      <c r="F9" s="23"/>
    </row>
    <row r="10" spans="2:6" x14ac:dyDescent="0.25">
      <c r="B10" s="84" t="s">
        <v>239</v>
      </c>
      <c r="C10" s="39">
        <v>2019</v>
      </c>
      <c r="D10" s="81" t="s">
        <v>58</v>
      </c>
      <c r="E10" s="23"/>
      <c r="F10" s="23"/>
    </row>
    <row r="11" spans="2:6" ht="16.2" thickBot="1" x14ac:dyDescent="0.35">
      <c r="B11" s="25"/>
      <c r="D11" s="27"/>
      <c r="E11" s="23"/>
      <c r="F11" s="23"/>
    </row>
    <row r="12" spans="2:6" ht="16.2" thickBot="1" x14ac:dyDescent="0.35">
      <c r="B12" s="58" t="s">
        <v>0</v>
      </c>
      <c r="C12" s="121" t="s">
        <v>292</v>
      </c>
      <c r="D12" s="122"/>
      <c r="E12" s="123"/>
      <c r="F12" s="108" t="s">
        <v>262</v>
      </c>
    </row>
    <row r="13" spans="2:6" x14ac:dyDescent="0.25">
      <c r="F13" s="26"/>
    </row>
    <row r="14" spans="2:6" ht="13.8" thickBot="1" x14ac:dyDescent="0.3">
      <c r="F14" s="26"/>
    </row>
    <row r="15" spans="2:6" ht="16.2" thickBot="1" x14ac:dyDescent="0.35">
      <c r="B15" s="58" t="s">
        <v>1</v>
      </c>
      <c r="C15" s="121" t="s">
        <v>285</v>
      </c>
      <c r="D15" s="122"/>
      <c r="E15" s="123"/>
      <c r="F15" s="108" t="s">
        <v>263</v>
      </c>
    </row>
    <row r="16" spans="2:6" ht="16.2" thickBot="1" x14ac:dyDescent="0.35">
      <c r="B16" s="25"/>
      <c r="C16" s="23"/>
      <c r="D16" s="23"/>
      <c r="E16" s="23"/>
      <c r="F16" s="23"/>
    </row>
    <row r="17" spans="2:6" ht="16.2" thickBot="1" x14ac:dyDescent="0.35">
      <c r="B17" s="59" t="s">
        <v>235</v>
      </c>
      <c r="C17" s="60" t="str">
        <f>IF(ISERROR(VLOOKUP(TheSite, PlantDetails, 3, FALSE)), "", VLOOKUP(TheSite, PlantDetails, 3, FALSE))</f>
        <v>EPR/JP3632ZH</v>
      </c>
      <c r="D17" s="61" t="s">
        <v>69</v>
      </c>
      <c r="E17" s="107">
        <f>IF(ISERROR(VLOOKUP(TheSite, PlantDetails, 2, FALSE)), "", VLOOKUP(TheSite, PlantDetails, 2, FALSE))</f>
        <v>60</v>
      </c>
      <c r="F17" s="23"/>
    </row>
    <row r="18" spans="2:6" ht="15.6" x14ac:dyDescent="0.3">
      <c r="B18" s="28"/>
      <c r="C18" s="23"/>
      <c r="D18" s="23"/>
      <c r="E18" s="28"/>
      <c r="F18" s="23"/>
    </row>
    <row r="19" spans="2:6" x14ac:dyDescent="0.25">
      <c r="B19" s="82" t="s">
        <v>234</v>
      </c>
      <c r="C19" s="23"/>
      <c r="D19" s="23"/>
      <c r="E19" s="23"/>
      <c r="F19" s="23"/>
    </row>
    <row r="20" spans="2:6" ht="16.2" thickBot="1" x14ac:dyDescent="0.35">
      <c r="B20" s="28"/>
      <c r="C20" s="23"/>
      <c r="D20" s="23"/>
      <c r="E20" s="23"/>
      <c r="F20" s="23"/>
    </row>
    <row r="21" spans="2:6" ht="17.25" customHeight="1" x14ac:dyDescent="0.25">
      <c r="B21" s="124" t="s">
        <v>61</v>
      </c>
      <c r="C21" s="62" t="s">
        <v>28</v>
      </c>
      <c r="D21" s="126" t="s">
        <v>60</v>
      </c>
      <c r="E21" s="128" t="s">
        <v>59</v>
      </c>
      <c r="F21" s="23"/>
    </row>
    <row r="22" spans="2:6" ht="15.6" x14ac:dyDescent="0.25">
      <c r="B22" s="125"/>
      <c r="C22" s="43" t="s">
        <v>2</v>
      </c>
      <c r="D22" s="127"/>
      <c r="E22" s="129"/>
      <c r="F22" s="23"/>
    </row>
    <row r="23" spans="2:6" ht="15.75" customHeight="1" x14ac:dyDescent="0.25">
      <c r="B23" s="63" t="s">
        <v>3</v>
      </c>
      <c r="C23" s="64"/>
      <c r="D23" s="64">
        <v>11.39</v>
      </c>
      <c r="E23" s="64"/>
      <c r="F23" s="23"/>
    </row>
    <row r="24" spans="2:6" ht="15.75" customHeight="1" x14ac:dyDescent="0.25">
      <c r="B24" s="63" t="s">
        <v>4</v>
      </c>
      <c r="C24" s="64"/>
      <c r="D24" s="64">
        <v>9.76</v>
      </c>
      <c r="E24" s="64"/>
      <c r="F24" s="23"/>
    </row>
    <row r="25" spans="2:6" ht="15.75" customHeight="1" thickBot="1" x14ac:dyDescent="0.3">
      <c r="B25" s="66" t="s">
        <v>70</v>
      </c>
      <c r="C25" s="67"/>
      <c r="D25" s="67">
        <v>11.08</v>
      </c>
      <c r="E25" s="67"/>
      <c r="F25" s="23"/>
    </row>
    <row r="26" spans="2:6" ht="15.75" customHeight="1" thickBot="1" x14ac:dyDescent="0.35">
      <c r="B26" s="69" t="s">
        <v>29</v>
      </c>
      <c r="C26" s="70">
        <f>SUM(C23:C25)</f>
        <v>0</v>
      </c>
      <c r="D26" s="70">
        <f>SUM(D23:D25)</f>
        <v>32.229999999999997</v>
      </c>
      <c r="E26" s="71">
        <f>SUM(E23:E25)</f>
        <v>0</v>
      </c>
      <c r="F26" s="23"/>
    </row>
    <row r="27" spans="2:6" ht="15.75" customHeight="1" x14ac:dyDescent="0.25">
      <c r="B27" s="72" t="s">
        <v>5</v>
      </c>
      <c r="C27" s="64"/>
      <c r="D27" s="64">
        <v>0.85</v>
      </c>
      <c r="E27" s="64"/>
      <c r="F27" s="23"/>
    </row>
    <row r="28" spans="2:6" ht="15.75" customHeight="1" x14ac:dyDescent="0.25">
      <c r="B28" s="63" t="s">
        <v>6</v>
      </c>
      <c r="C28" s="64"/>
      <c r="D28" s="64">
        <v>7.36</v>
      </c>
      <c r="E28" s="64"/>
      <c r="F28" s="23"/>
    </row>
    <row r="29" spans="2:6" ht="15.75" customHeight="1" thickBot="1" x14ac:dyDescent="0.3">
      <c r="B29" s="66" t="s">
        <v>7</v>
      </c>
      <c r="C29" s="67"/>
      <c r="D29" s="67">
        <v>7.21</v>
      </c>
      <c r="E29" s="67"/>
      <c r="F29" s="23"/>
    </row>
    <row r="30" spans="2:6" ht="15.75" customHeight="1" thickBot="1" x14ac:dyDescent="0.35">
      <c r="B30" s="69" t="s">
        <v>30</v>
      </c>
      <c r="C30" s="70">
        <f>SUM(C27:C29)</f>
        <v>0</v>
      </c>
      <c r="D30" s="70">
        <f>SUM(D27:D29)</f>
        <v>15.420000000000002</v>
      </c>
      <c r="E30" s="71">
        <f>SUM(E27:E29)</f>
        <v>0</v>
      </c>
      <c r="F30" s="23"/>
    </row>
    <row r="31" spans="2:6" ht="15.75" customHeight="1" x14ac:dyDescent="0.25">
      <c r="B31" s="72" t="s">
        <v>8</v>
      </c>
      <c r="C31" s="73"/>
      <c r="D31" s="64">
        <v>4.33</v>
      </c>
      <c r="E31" s="74"/>
      <c r="F31" s="23"/>
    </row>
    <row r="32" spans="2:6" ht="15.75" customHeight="1" x14ac:dyDescent="0.25">
      <c r="B32" s="63" t="s">
        <v>9</v>
      </c>
      <c r="C32" s="64"/>
      <c r="D32" s="64">
        <v>3.77</v>
      </c>
      <c r="E32" s="65"/>
      <c r="F32" s="23"/>
    </row>
    <row r="33" spans="2:6" ht="15.75" customHeight="1" thickBot="1" x14ac:dyDescent="0.3">
      <c r="B33" s="66" t="s">
        <v>10</v>
      </c>
      <c r="C33" s="67"/>
      <c r="D33" s="67">
        <v>5.81</v>
      </c>
      <c r="E33" s="68"/>
      <c r="F33" s="23"/>
    </row>
    <row r="34" spans="2:6" ht="15.75" customHeight="1" thickBot="1" x14ac:dyDescent="0.35">
      <c r="B34" s="69" t="s">
        <v>31</v>
      </c>
      <c r="C34" s="70">
        <f>SUM(C31:C33)</f>
        <v>0</v>
      </c>
      <c r="D34" s="70">
        <f>SUM(D31:D33)</f>
        <v>13.91</v>
      </c>
      <c r="E34" s="71">
        <f>SUM(E31:E33)</f>
        <v>0</v>
      </c>
      <c r="F34" s="23"/>
    </row>
    <row r="35" spans="2:6" ht="15.75" customHeight="1" x14ac:dyDescent="0.35">
      <c r="B35" s="72" t="s">
        <v>11</v>
      </c>
      <c r="C35" s="73"/>
      <c r="D35" s="116"/>
      <c r="E35" s="74"/>
      <c r="F35" s="113"/>
    </row>
    <row r="36" spans="2:6" ht="15.75" customHeight="1" x14ac:dyDescent="0.25">
      <c r="B36" s="63" t="s">
        <v>12</v>
      </c>
      <c r="C36" s="64"/>
      <c r="D36" s="116"/>
      <c r="E36" s="65"/>
      <c r="F36" s="114"/>
    </row>
    <row r="37" spans="2:6" ht="15.75" customHeight="1" thickBot="1" x14ac:dyDescent="0.3">
      <c r="B37" s="66" t="s">
        <v>13</v>
      </c>
      <c r="C37" s="67"/>
      <c r="D37" s="116"/>
      <c r="E37" s="68"/>
      <c r="F37" s="115"/>
    </row>
    <row r="38" spans="2:6" ht="15.75" customHeight="1" thickBot="1" x14ac:dyDescent="0.35">
      <c r="B38" s="69" t="s">
        <v>32</v>
      </c>
      <c r="C38" s="70">
        <f>SUM(C35:C37)</f>
        <v>0</v>
      </c>
      <c r="D38" s="70">
        <f>SUM(D35:D37)</f>
        <v>0</v>
      </c>
      <c r="E38" s="71">
        <f>SUM(E35:E37)</f>
        <v>0</v>
      </c>
      <c r="F38" s="23"/>
    </row>
    <row r="39" spans="2:6" ht="15.75" customHeight="1" thickBot="1" x14ac:dyDescent="0.3">
      <c r="B39" s="75"/>
      <c r="C39" s="76"/>
      <c r="D39" s="76"/>
      <c r="E39" s="77"/>
      <c r="F39" s="23"/>
    </row>
    <row r="40" spans="2:6" ht="15.75" customHeight="1" thickBot="1" x14ac:dyDescent="0.35">
      <c r="B40" s="78" t="s">
        <v>240</v>
      </c>
      <c r="C40" s="79">
        <f>SUM(Q4_SO2+Q3_SO2+Q2_SO2+Q1_SO2)</f>
        <v>0</v>
      </c>
      <c r="D40" s="79">
        <f>SUM(Q4_NOx+Q3_NOx+Q2_NOx+Q1_NOx)</f>
        <v>61.56</v>
      </c>
      <c r="E40" s="80">
        <f>SUM(Q4_PM+Q3_PM+Q2_PM+Q1_PM)</f>
        <v>0</v>
      </c>
      <c r="F40" s="23"/>
    </row>
    <row r="41" spans="2:6" ht="27.75" customHeight="1" x14ac:dyDescent="0.4">
      <c r="B41" s="136" t="str">
        <f>IF(SUMPRODUCT(ISTEXT($C$23:$E$29)+ISTEXT($C$31:$E$37))&gt;0,"Please do not use text in place of numbers","")</f>
        <v/>
      </c>
      <c r="C41" s="136"/>
      <c r="D41" s="136"/>
      <c r="E41" s="136"/>
      <c r="F41" s="23"/>
    </row>
    <row r="42" spans="2:6" ht="2.25" customHeight="1" x14ac:dyDescent="0.4">
      <c r="B42" s="137" t="s">
        <v>274</v>
      </c>
      <c r="C42" s="137"/>
      <c r="D42" s="137"/>
      <c r="E42" s="137"/>
    </row>
    <row r="43" spans="2:6" ht="129.75" customHeight="1" x14ac:dyDescent="0.25">
      <c r="B43" s="132" t="s">
        <v>241</v>
      </c>
      <c r="C43" s="133"/>
      <c r="D43" s="133"/>
      <c r="E43" s="133"/>
      <c r="F43" s="133"/>
    </row>
    <row r="44" spans="2:6" ht="13.8" thickBot="1" x14ac:dyDescent="0.3"/>
    <row r="45" spans="2:6" ht="36.6" thickBot="1" x14ac:dyDescent="0.3">
      <c r="B45" s="111" t="s">
        <v>47</v>
      </c>
      <c r="C45" s="130" t="s">
        <v>293</v>
      </c>
      <c r="D45" s="131"/>
      <c r="E45" s="110" t="s">
        <v>62</v>
      </c>
      <c r="F45" s="83">
        <v>43759</v>
      </c>
    </row>
    <row r="46" spans="2:6" ht="15" x14ac:dyDescent="0.25">
      <c r="B46" s="30"/>
      <c r="E46" s="31"/>
    </row>
    <row r="47" spans="2:6" x14ac:dyDescent="0.25">
      <c r="B47" s="117" t="s">
        <v>236</v>
      </c>
      <c r="C47" s="118"/>
      <c r="D47" s="118"/>
      <c r="E47" s="118"/>
      <c r="F47" s="118"/>
    </row>
    <row r="48" spans="2:6" x14ac:dyDescent="0.25">
      <c r="B48" s="134" t="s">
        <v>270</v>
      </c>
      <c r="C48" s="135"/>
      <c r="D48" s="135"/>
      <c r="E48" s="135"/>
      <c r="F48" s="135"/>
    </row>
    <row r="49" spans="2:6" x14ac:dyDescent="0.25">
      <c r="B49" s="117" t="s">
        <v>237</v>
      </c>
      <c r="C49" s="118"/>
      <c r="D49" s="118"/>
      <c r="E49" s="118"/>
      <c r="F49" s="118"/>
    </row>
    <row r="50" spans="2:6" x14ac:dyDescent="0.25">
      <c r="B50" s="119" t="s">
        <v>265</v>
      </c>
      <c r="C50" s="120"/>
      <c r="D50" s="120"/>
      <c r="E50" s="120"/>
      <c r="F50" s="120"/>
    </row>
    <row r="51" spans="2:6" x14ac:dyDescent="0.25">
      <c r="B51" s="109"/>
      <c r="C51" s="109"/>
      <c r="D51" s="109"/>
      <c r="E51" s="109"/>
      <c r="F51" s="109"/>
    </row>
  </sheetData>
  <sheetProtection algorithmName="SHA-512" hashValue="okCsKwiDHfpYUAN/4Vd/u+2joOTn44H1uWNa8RAHzndTyowqWPVbYXVZxcu8p/nWkn9rnyRE3LnsCk8P3Rw1ZA==" saltValue="W+272HU4j8i2dF/q9d8ciw==" spinCount="100000" sheet="1" objects="1" scenarios="1"/>
  <mergeCells count="13">
    <mergeCell ref="B49:F49"/>
    <mergeCell ref="B50:F50"/>
    <mergeCell ref="C12:E12"/>
    <mergeCell ref="C15:E15"/>
    <mergeCell ref="B21:B22"/>
    <mergeCell ref="D21:D22"/>
    <mergeCell ref="E21:E22"/>
    <mergeCell ref="C45:D45"/>
    <mergeCell ref="B43:F43"/>
    <mergeCell ref="B47:F47"/>
    <mergeCell ref="B48:F48"/>
    <mergeCell ref="B41:E41"/>
    <mergeCell ref="B42:E42"/>
  </mergeCells>
  <phoneticPr fontId="0" type="noConversion"/>
  <conditionalFormatting sqref="C35:E37 C23:E25 C27:E29 C31:E33">
    <cfRule type="containsBlanks" dxfId="8" priority="11">
      <formula>LEN(TRIM(C23))=0</formula>
    </cfRule>
  </conditionalFormatting>
  <conditionalFormatting sqref="F35">
    <cfRule type="cellIs" dxfId="7" priority="6" operator="equal">
      <formula>TRUE</formula>
    </cfRule>
    <cfRule type="cellIs" dxfId="6" priority="5" operator="greaterThan">
      <formula>0</formula>
    </cfRule>
  </conditionalFormatting>
  <conditionalFormatting sqref="B41:B42">
    <cfRule type="cellIs" dxfId="5" priority="1" operator="greaterThan">
      <formula>0</formula>
    </cfRule>
    <cfRule type="cellIs" dxfId="4" priority="2" operator="lessThanOrEqual">
      <formula>0</formula>
    </cfRule>
  </conditionalFormatting>
  <dataValidations count="3">
    <dataValidation type="list" allowBlank="1" showInputMessage="1" showErrorMessage="1" sqref="C15:E15" xr:uid="{00000000-0002-0000-0000-000000000000}">
      <formula1>Sites</formula1>
    </dataValidation>
    <dataValidation type="list" allowBlank="1" showInputMessage="1" showErrorMessage="1" sqref="C12:E12" xr:uid="{00000000-0002-0000-0000-000001000000}">
      <formula1>Operators</formula1>
    </dataValidation>
    <dataValidation type="list" allowBlank="1" showInputMessage="1" showErrorMessage="1" sqref="C10" xr:uid="{00000000-0002-0000-0000-000002000000}">
      <formula1>Years</formula1>
    </dataValidation>
  </dataValidations>
  <pageMargins left="0.70866141732283472" right="0.70866141732283472" top="0.74803149606299213" bottom="0.74803149606299213" header="0.31496062992125984" footer="0.31496062992125984"/>
  <pageSetup paperSize="9" scale="80" fitToWidth="0" fitToHeight="0" orientation="portrait" r:id="rId1"/>
  <headerFooter alignWithMargins="0">
    <oddHeader>&amp;L&amp;"Arial,Bold"&amp;24&amp;K06+000IED RTA1 FORM&amp;"Arial,Regular"&amp;K000000 &amp;20&amp;KFF0000 (DO NOT SUBMIT PDF DOCUMENTS)&amp;R            </oddHeader>
    <oddFooter>&amp;R&amp;"Arial,Bold"&amp;18&amp;K06-010OFFICIAL&amp;C            </oddFooter>
    <evenHeader>&amp;L&amp;"Arial,Bold"&amp;24&amp;K06+000IED RTA1 FORM&amp;"Arial,Regular"&amp;K000000 &amp;20&amp;KFF0000 (DO NOT SUBMIT PDF DOCUMENTS)&amp;R            </evenHeader>
    <evenFooter>&amp;R&amp;"Arial,Bold"&amp;18&amp;K06-010OFFICIAL&amp;C            </evenFooter>
    <firstHeader>&amp;L&amp;"Arial,Bold"&amp;24&amp;K06+000IED RTA1 FORM&amp;"Arial,Regular"&amp;K000000 &amp;20&amp;KFF0000 (DO NOT SUBMIT PDF DOCUMENTS)&amp;R            </firstHeader>
    <firstFooter>&amp;R&amp;"Arial,Bold"&amp;18&amp;K06-010OFFICIAL&amp;C            </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C00000"/>
  </sheetPr>
  <dimension ref="B3:Q65"/>
  <sheetViews>
    <sheetView showGridLines="0" view="pageLayout" topLeftCell="C19" zoomScaleNormal="100" workbookViewId="0"/>
  </sheetViews>
  <sheetFormatPr defaultColWidth="11.44140625" defaultRowHeight="15" x14ac:dyDescent="0.25"/>
  <cols>
    <col min="1" max="1" width="11.44140625" style="1" customWidth="1"/>
    <col min="2" max="2" width="7.5546875" style="1" customWidth="1"/>
    <col min="3" max="3" width="11.44140625" style="1" customWidth="1"/>
    <col min="4" max="4" width="16.21875" style="1" customWidth="1"/>
    <col min="5" max="5" width="2.5546875" style="1" customWidth="1"/>
    <col min="6" max="6" width="4.21875" style="1" customWidth="1"/>
    <col min="7" max="7" width="3.21875" style="1" customWidth="1"/>
    <col min="8" max="8" width="6.77734375" style="1" customWidth="1"/>
    <col min="9" max="9" width="2.77734375" style="1" customWidth="1"/>
    <col min="10" max="10" width="13.21875" style="1" customWidth="1"/>
    <col min="11" max="11" width="3.44140625" style="1" customWidth="1"/>
    <col min="12" max="15" width="11.44140625" style="1" customWidth="1"/>
    <col min="16" max="16" width="17.21875" style="1" customWidth="1"/>
    <col min="17" max="17" width="12.21875" style="1" customWidth="1"/>
    <col min="18" max="16384" width="11.44140625" style="1"/>
  </cols>
  <sheetData>
    <row r="3" spans="2:13" ht="28.2" x14ac:dyDescent="0.5">
      <c r="D3" s="140" t="s">
        <v>73</v>
      </c>
      <c r="E3" s="140"/>
      <c r="F3" s="140"/>
      <c r="G3" s="140"/>
      <c r="H3" s="140"/>
      <c r="I3" s="140"/>
      <c r="J3" s="140"/>
      <c r="K3" s="140"/>
      <c r="L3" s="140"/>
      <c r="M3" s="140"/>
    </row>
    <row r="5" spans="2:13" ht="15.6" x14ac:dyDescent="0.3">
      <c r="B5" s="2">
        <v>1</v>
      </c>
      <c r="C5" s="2" t="s">
        <v>33</v>
      </c>
      <c r="D5" s="2"/>
    </row>
    <row r="6" spans="2:13" ht="16.2" thickBot="1" x14ac:dyDescent="0.35">
      <c r="B6" s="2"/>
      <c r="C6" s="2"/>
      <c r="D6" s="2"/>
    </row>
    <row r="7" spans="2:13" ht="16.2" thickBot="1" x14ac:dyDescent="0.35">
      <c r="C7" s="3"/>
      <c r="D7" s="4" t="s">
        <v>74</v>
      </c>
      <c r="E7" s="5" t="s">
        <v>34</v>
      </c>
      <c r="F7" s="4" t="s">
        <v>35</v>
      </c>
      <c r="G7" s="5" t="s">
        <v>34</v>
      </c>
      <c r="H7" s="6" t="s">
        <v>36</v>
      </c>
      <c r="I7" s="5" t="s">
        <v>34</v>
      </c>
      <c r="J7" s="7" t="s">
        <v>252</v>
      </c>
      <c r="K7" s="8"/>
      <c r="L7" s="9"/>
    </row>
    <row r="8" spans="2:13" ht="15.6" thickTop="1" x14ac:dyDescent="0.25">
      <c r="C8" s="10"/>
      <c r="D8" s="11"/>
      <c r="E8" s="11"/>
      <c r="F8" s="11"/>
      <c r="G8" s="11"/>
      <c r="H8" s="11"/>
      <c r="I8" s="11"/>
      <c r="J8" s="11"/>
      <c r="K8" s="11"/>
      <c r="L8" s="12"/>
    </row>
    <row r="9" spans="2:13" x14ac:dyDescent="0.25">
      <c r="C9" s="10"/>
      <c r="D9" s="11"/>
      <c r="E9" s="11"/>
      <c r="F9" s="11"/>
      <c r="G9" s="11"/>
      <c r="H9" s="11"/>
      <c r="I9" s="11"/>
      <c r="J9" s="11"/>
      <c r="K9" s="11"/>
      <c r="L9" s="12"/>
    </row>
    <row r="10" spans="2:13" ht="15.6" x14ac:dyDescent="0.3">
      <c r="C10" s="10"/>
      <c r="D10" s="11"/>
      <c r="E10" s="40" t="s">
        <v>37</v>
      </c>
      <c r="F10" s="11"/>
      <c r="G10" s="11"/>
      <c r="H10" s="11"/>
      <c r="I10" s="11"/>
      <c r="J10" s="11"/>
      <c r="K10" s="11"/>
      <c r="L10" s="12"/>
    </row>
    <row r="11" spans="2:13" x14ac:dyDescent="0.25">
      <c r="C11" s="10"/>
      <c r="D11" s="11"/>
      <c r="E11" s="11"/>
      <c r="F11" s="11"/>
      <c r="G11" s="11"/>
      <c r="H11" s="11"/>
      <c r="I11" s="11"/>
      <c r="J11" s="11"/>
      <c r="K11" s="11"/>
      <c r="L11" s="12"/>
    </row>
    <row r="12" spans="2:13" x14ac:dyDescent="0.25">
      <c r="C12" s="10"/>
      <c r="D12" s="11"/>
      <c r="E12" s="11"/>
      <c r="F12" s="11"/>
      <c r="G12" s="11"/>
      <c r="H12" s="11"/>
      <c r="I12" s="11"/>
      <c r="J12" s="11"/>
      <c r="K12" s="11"/>
      <c r="L12" s="12"/>
    </row>
    <row r="13" spans="2:13" ht="15.6" x14ac:dyDescent="0.3">
      <c r="C13" s="10"/>
      <c r="D13" s="11"/>
      <c r="E13" s="11"/>
      <c r="F13" s="40"/>
      <c r="G13" s="40" t="s">
        <v>38</v>
      </c>
      <c r="H13" s="11"/>
      <c r="I13" s="11"/>
      <c r="J13" s="11"/>
      <c r="K13" s="11"/>
      <c r="L13" s="12"/>
    </row>
    <row r="14" spans="2:13" x14ac:dyDescent="0.25">
      <c r="C14" s="10"/>
      <c r="D14" s="11"/>
      <c r="E14" s="11"/>
      <c r="F14" s="11"/>
      <c r="G14" s="11"/>
      <c r="H14" s="11"/>
      <c r="I14" s="11"/>
      <c r="J14" s="11"/>
      <c r="K14" s="11"/>
      <c r="L14" s="12"/>
    </row>
    <row r="15" spans="2:13" ht="15.6" x14ac:dyDescent="0.3">
      <c r="C15" s="10"/>
      <c r="D15" s="11"/>
      <c r="E15" s="11"/>
      <c r="F15" s="11"/>
      <c r="G15" s="11"/>
      <c r="H15" s="11"/>
      <c r="I15" s="40" t="s">
        <v>39</v>
      </c>
      <c r="J15" s="11"/>
      <c r="K15" s="11"/>
      <c r="L15" s="12"/>
    </row>
    <row r="16" spans="2:13" x14ac:dyDescent="0.25">
      <c r="C16" s="10"/>
      <c r="D16" s="11"/>
      <c r="E16" s="11"/>
      <c r="F16" s="11"/>
      <c r="G16" s="11"/>
      <c r="H16" s="11"/>
      <c r="I16" s="11"/>
      <c r="J16" s="11"/>
      <c r="K16" s="11"/>
      <c r="L16" s="12"/>
    </row>
    <row r="17" spans="2:16" x14ac:dyDescent="0.25">
      <c r="C17" s="10"/>
      <c r="D17" s="11"/>
      <c r="E17" s="11"/>
      <c r="F17" s="11"/>
      <c r="G17" s="11"/>
      <c r="H17" s="11"/>
      <c r="I17" s="11"/>
      <c r="J17" s="11"/>
      <c r="K17" s="11"/>
      <c r="L17" s="12"/>
    </row>
    <row r="18" spans="2:16" ht="15.6" x14ac:dyDescent="0.3">
      <c r="C18" s="10"/>
      <c r="D18" s="11"/>
      <c r="E18" s="11"/>
      <c r="F18" s="11"/>
      <c r="G18" s="11"/>
      <c r="H18" s="11"/>
      <c r="I18" s="11"/>
      <c r="J18" s="11"/>
      <c r="K18" s="40" t="s">
        <v>40</v>
      </c>
      <c r="L18" s="12"/>
    </row>
    <row r="19" spans="2:16" ht="15.6" thickBot="1" x14ac:dyDescent="0.3">
      <c r="C19" s="14"/>
      <c r="D19" s="15"/>
      <c r="E19" s="15"/>
      <c r="F19" s="15"/>
      <c r="G19" s="15"/>
      <c r="H19" s="15"/>
      <c r="I19" s="15"/>
      <c r="J19" s="15"/>
      <c r="K19" s="15"/>
      <c r="L19" s="16"/>
    </row>
    <row r="20" spans="2:16" x14ac:dyDescent="0.25">
      <c r="C20" s="11"/>
      <c r="D20" s="11"/>
      <c r="E20" s="11"/>
      <c r="F20" s="11"/>
      <c r="G20" s="11"/>
      <c r="H20" s="11"/>
      <c r="I20" s="11"/>
      <c r="J20" s="11"/>
      <c r="K20" s="11"/>
      <c r="L20" s="11"/>
    </row>
    <row r="21" spans="2:16" ht="15.6" x14ac:dyDescent="0.3">
      <c r="B21" s="2">
        <v>2</v>
      </c>
      <c r="C21" s="2" t="s">
        <v>75</v>
      </c>
      <c r="D21" s="2"/>
      <c r="E21" s="2"/>
      <c r="F21" s="2"/>
      <c r="G21" s="2"/>
      <c r="H21" s="2"/>
      <c r="I21" s="2"/>
      <c r="J21" s="2"/>
    </row>
    <row r="22" spans="2:16" ht="16.2" thickBot="1" x14ac:dyDescent="0.35">
      <c r="B22" s="2"/>
      <c r="C22" s="2"/>
      <c r="D22" s="2"/>
      <c r="E22" s="2"/>
      <c r="F22" s="2"/>
      <c r="G22" s="2"/>
      <c r="H22" s="2"/>
      <c r="I22" s="2"/>
      <c r="J22" s="2"/>
    </row>
    <row r="23" spans="2:16" x14ac:dyDescent="0.25">
      <c r="C23" s="3"/>
      <c r="D23" s="8"/>
      <c r="E23" s="8"/>
      <c r="F23" s="8"/>
      <c r="G23" s="8"/>
      <c r="H23" s="8"/>
      <c r="I23" s="8"/>
      <c r="J23" s="8"/>
      <c r="K23" s="8"/>
      <c r="L23" s="8"/>
      <c r="M23" s="8"/>
      <c r="N23" s="8"/>
      <c r="O23" s="8"/>
      <c r="P23" s="9"/>
    </row>
    <row r="24" spans="2:16" x14ac:dyDescent="0.25">
      <c r="C24" s="10"/>
      <c r="D24" s="11"/>
      <c r="E24" s="11"/>
      <c r="F24" s="11"/>
      <c r="G24" s="11"/>
      <c r="H24" s="11"/>
      <c r="I24" s="11"/>
      <c r="J24" s="11"/>
      <c r="K24" s="11"/>
      <c r="L24" s="11"/>
      <c r="M24" s="11"/>
      <c r="N24" s="11"/>
      <c r="O24" s="11"/>
      <c r="P24" s="12"/>
    </row>
    <row r="25" spans="2:16" x14ac:dyDescent="0.25">
      <c r="C25" s="10"/>
      <c r="D25" s="11"/>
      <c r="E25" s="11"/>
      <c r="F25" s="11"/>
      <c r="G25" s="11"/>
      <c r="H25" s="11"/>
      <c r="I25" s="11"/>
      <c r="J25" s="11"/>
      <c r="K25" s="11"/>
      <c r="L25" s="11"/>
      <c r="M25" s="11"/>
      <c r="N25" s="11"/>
      <c r="O25" s="11"/>
      <c r="P25" s="12"/>
    </row>
    <row r="26" spans="2:16" x14ac:dyDescent="0.25">
      <c r="C26" s="10"/>
      <c r="D26" s="11"/>
      <c r="E26" s="11"/>
      <c r="F26" s="11"/>
      <c r="G26" s="11"/>
      <c r="H26" s="11"/>
      <c r="I26" s="11"/>
      <c r="J26" s="11"/>
      <c r="K26" s="11"/>
      <c r="L26" s="11"/>
      <c r="M26" s="11"/>
      <c r="N26" s="11"/>
      <c r="O26" s="11"/>
      <c r="P26" s="12"/>
    </row>
    <row r="27" spans="2:16" x14ac:dyDescent="0.25">
      <c r="C27" s="10"/>
      <c r="D27" s="11"/>
      <c r="E27" s="11"/>
      <c r="F27" s="11"/>
      <c r="G27" s="11"/>
      <c r="H27" s="11"/>
      <c r="I27" s="11"/>
      <c r="J27" s="11"/>
      <c r="K27" s="11"/>
      <c r="L27" s="11"/>
      <c r="M27" s="11"/>
      <c r="N27" s="11"/>
      <c r="O27" s="11"/>
      <c r="P27" s="12"/>
    </row>
    <row r="28" spans="2:16" x14ac:dyDescent="0.25">
      <c r="C28" s="10"/>
      <c r="D28" s="11"/>
      <c r="E28" s="11"/>
      <c r="F28" s="11"/>
      <c r="G28" s="11"/>
      <c r="H28" s="11"/>
      <c r="I28" s="11"/>
      <c r="J28" s="11"/>
      <c r="K28" s="11"/>
      <c r="L28" s="11"/>
      <c r="M28" s="11"/>
      <c r="N28" s="11"/>
      <c r="O28" s="11"/>
      <c r="P28" s="12"/>
    </row>
    <row r="29" spans="2:16" ht="15.6" x14ac:dyDescent="0.3">
      <c r="C29" s="10"/>
      <c r="D29" s="11"/>
      <c r="E29" s="40" t="s">
        <v>37</v>
      </c>
      <c r="F29" s="13" t="s">
        <v>76</v>
      </c>
      <c r="G29" s="11"/>
      <c r="H29" s="11"/>
      <c r="I29" s="11"/>
      <c r="J29" s="11"/>
      <c r="K29" s="11"/>
      <c r="L29" s="11"/>
      <c r="M29" s="11"/>
      <c r="N29" s="11"/>
      <c r="O29" s="11"/>
      <c r="P29" s="12"/>
    </row>
    <row r="30" spans="2:16" x14ac:dyDescent="0.25">
      <c r="C30" s="10"/>
      <c r="D30" s="11"/>
      <c r="E30" s="11"/>
      <c r="F30" s="11"/>
      <c r="G30" s="11"/>
      <c r="H30" s="11"/>
      <c r="I30" s="11"/>
      <c r="J30" s="11"/>
      <c r="K30" s="11"/>
      <c r="L30" s="11"/>
      <c r="M30" s="11"/>
      <c r="N30" s="11"/>
      <c r="O30" s="11"/>
      <c r="P30" s="12"/>
    </row>
    <row r="31" spans="2:16" ht="15.6" x14ac:dyDescent="0.3">
      <c r="C31" s="10"/>
      <c r="D31" s="11"/>
      <c r="E31" s="11"/>
      <c r="F31" s="11"/>
      <c r="G31" s="40" t="s">
        <v>38</v>
      </c>
      <c r="H31" s="13" t="s">
        <v>41</v>
      </c>
      <c r="I31" s="11"/>
      <c r="J31" s="11"/>
      <c r="K31" s="11"/>
      <c r="L31" s="11"/>
      <c r="M31" s="11"/>
      <c r="N31" s="11"/>
      <c r="O31" s="11"/>
      <c r="P31" s="12"/>
    </row>
    <row r="32" spans="2:16" ht="15.6" x14ac:dyDescent="0.3">
      <c r="C32" s="10"/>
      <c r="D32" s="11"/>
      <c r="E32" s="11"/>
      <c r="F32" s="11"/>
      <c r="G32" s="11"/>
      <c r="H32" s="13" t="s">
        <v>42</v>
      </c>
      <c r="I32" s="11"/>
      <c r="J32" s="11"/>
      <c r="K32" s="11"/>
      <c r="L32" s="11"/>
      <c r="M32" s="11"/>
      <c r="N32" s="11"/>
      <c r="O32" s="11"/>
      <c r="P32" s="12"/>
    </row>
    <row r="33" spans="2:16" ht="15.6" x14ac:dyDescent="0.3">
      <c r="C33" s="10"/>
      <c r="D33" s="11"/>
      <c r="E33" s="11"/>
      <c r="F33" s="11"/>
      <c r="G33" s="11"/>
      <c r="H33" s="13" t="s">
        <v>43</v>
      </c>
      <c r="I33" s="11"/>
      <c r="J33" s="11"/>
      <c r="K33" s="11"/>
      <c r="L33" s="11"/>
      <c r="M33" s="11"/>
      <c r="N33" s="11"/>
      <c r="O33" s="11"/>
      <c r="P33" s="12"/>
    </row>
    <row r="34" spans="2:16" ht="15.6" x14ac:dyDescent="0.3">
      <c r="C34" s="10"/>
      <c r="D34" s="11"/>
      <c r="E34" s="11"/>
      <c r="F34" s="11"/>
      <c r="G34" s="11"/>
      <c r="H34" s="13" t="s">
        <v>44</v>
      </c>
      <c r="I34" s="11"/>
      <c r="J34" s="11"/>
      <c r="K34" s="11"/>
      <c r="L34" s="11"/>
      <c r="M34" s="11"/>
      <c r="N34" s="11"/>
      <c r="O34" s="11"/>
      <c r="P34" s="12"/>
    </row>
    <row r="35" spans="2:16" x14ac:dyDescent="0.25">
      <c r="C35" s="10"/>
      <c r="D35" s="11"/>
      <c r="E35" s="11"/>
      <c r="F35" s="11"/>
      <c r="G35" s="11"/>
      <c r="H35" s="11"/>
      <c r="I35" s="11"/>
      <c r="J35" s="11"/>
      <c r="K35" s="11"/>
      <c r="L35" s="11"/>
      <c r="M35" s="11"/>
      <c r="N35" s="11"/>
      <c r="O35" s="11"/>
      <c r="P35" s="12"/>
    </row>
    <row r="36" spans="2:16" ht="15.6" x14ac:dyDescent="0.3">
      <c r="C36" s="10"/>
      <c r="D36" s="11"/>
      <c r="E36" s="11"/>
      <c r="F36" s="11"/>
      <c r="G36" s="11"/>
      <c r="H36" s="11"/>
      <c r="I36" s="40" t="s">
        <v>39</v>
      </c>
      <c r="J36" s="13" t="s">
        <v>77</v>
      </c>
      <c r="K36" s="11"/>
      <c r="L36" s="11"/>
      <c r="M36" s="11"/>
      <c r="N36" s="11"/>
      <c r="O36" s="11"/>
      <c r="P36" s="12"/>
    </row>
    <row r="37" spans="2:16" x14ac:dyDescent="0.25">
      <c r="C37" s="10"/>
      <c r="D37" s="11"/>
      <c r="E37" s="11"/>
      <c r="F37" s="11"/>
      <c r="G37" s="11"/>
      <c r="H37" s="11"/>
      <c r="I37" s="11"/>
      <c r="J37" s="11"/>
      <c r="K37" s="11"/>
      <c r="L37" s="11"/>
      <c r="M37" s="11"/>
      <c r="N37" s="11"/>
      <c r="O37" s="11"/>
      <c r="P37" s="12"/>
    </row>
    <row r="38" spans="2:16" x14ac:dyDescent="0.25">
      <c r="C38" s="10"/>
      <c r="D38" s="11"/>
      <c r="E38" s="11"/>
      <c r="F38" s="11"/>
      <c r="G38" s="11"/>
      <c r="H38" s="11"/>
      <c r="I38" s="11"/>
      <c r="J38" s="11"/>
      <c r="K38" s="11"/>
      <c r="L38" s="11"/>
      <c r="M38" s="11"/>
      <c r="N38" s="11"/>
      <c r="O38" s="11"/>
      <c r="P38" s="12"/>
    </row>
    <row r="39" spans="2:16" x14ac:dyDescent="0.25">
      <c r="C39" s="10"/>
      <c r="D39" s="11"/>
      <c r="E39" s="11"/>
      <c r="F39" s="11"/>
      <c r="G39" s="11"/>
      <c r="H39" s="11"/>
      <c r="I39" s="11"/>
      <c r="J39" s="11"/>
      <c r="K39" s="11"/>
      <c r="L39" s="11"/>
      <c r="M39" s="11"/>
      <c r="N39" s="11"/>
      <c r="O39" s="11"/>
      <c r="P39" s="12"/>
    </row>
    <row r="40" spans="2:16" x14ac:dyDescent="0.25">
      <c r="C40" s="10"/>
      <c r="D40" s="11"/>
      <c r="E40" s="11"/>
      <c r="F40" s="11"/>
      <c r="G40" s="11"/>
      <c r="H40" s="11"/>
      <c r="I40" s="11"/>
      <c r="J40" s="11"/>
      <c r="K40" s="11"/>
      <c r="L40" s="11"/>
      <c r="M40" s="11"/>
      <c r="N40" s="11"/>
      <c r="O40" s="11"/>
      <c r="P40" s="12"/>
    </row>
    <row r="41" spans="2:16" ht="15.6" thickBot="1" x14ac:dyDescent="0.3">
      <c r="C41" s="10"/>
      <c r="D41" s="11"/>
      <c r="E41" s="11"/>
      <c r="F41" s="11"/>
      <c r="G41" s="11"/>
      <c r="H41" s="11"/>
      <c r="I41" s="11"/>
      <c r="J41" s="11"/>
      <c r="K41" s="11"/>
      <c r="L41" s="11"/>
      <c r="M41" s="11"/>
      <c r="N41" s="11"/>
      <c r="O41" s="11"/>
      <c r="P41" s="12"/>
    </row>
    <row r="42" spans="2:16" ht="16.2" thickBot="1" x14ac:dyDescent="0.35">
      <c r="C42" s="10"/>
      <c r="D42" s="11"/>
      <c r="E42" s="11"/>
      <c r="F42" s="11"/>
      <c r="G42" s="11"/>
      <c r="H42" s="11"/>
      <c r="I42" s="11"/>
      <c r="J42" s="11"/>
      <c r="K42" s="40" t="s">
        <v>40</v>
      </c>
      <c r="L42" s="13" t="s">
        <v>244</v>
      </c>
      <c r="M42" s="11"/>
      <c r="N42" s="87" t="s">
        <v>251</v>
      </c>
      <c r="O42" s="88">
        <f>IF(ISERROR(VLOOKUP(TheSite, PlantDetails, 2, FALSE)), "", VLOOKUP(TheSite, PlantDetails, 2, FALSE))</f>
        <v>60</v>
      </c>
      <c r="P42" s="12"/>
    </row>
    <row r="43" spans="2:16" ht="15.6" thickBot="1" x14ac:dyDescent="0.3">
      <c r="C43" s="14"/>
      <c r="D43" s="15"/>
      <c r="E43" s="15"/>
      <c r="F43" s="15"/>
      <c r="G43" s="15"/>
      <c r="H43" s="15"/>
      <c r="I43" s="15"/>
      <c r="J43" s="15"/>
      <c r="K43" s="15"/>
      <c r="L43" s="15"/>
      <c r="M43" s="15"/>
      <c r="N43" s="15"/>
      <c r="O43" s="15"/>
      <c r="P43" s="16"/>
    </row>
    <row r="44" spans="2:16" x14ac:dyDescent="0.25">
      <c r="C44" s="11"/>
      <c r="D44" s="11"/>
      <c r="E44" s="11"/>
      <c r="F44" s="11"/>
      <c r="G44" s="11"/>
      <c r="H44" s="11"/>
      <c r="I44" s="11"/>
      <c r="J44" s="11"/>
      <c r="K44" s="11"/>
      <c r="L44" s="11"/>
      <c r="M44" s="11"/>
      <c r="N44" s="11"/>
      <c r="O44" s="11"/>
      <c r="P44" s="11"/>
    </row>
    <row r="45" spans="2:16" x14ac:dyDescent="0.25">
      <c r="C45" s="11"/>
      <c r="D45" s="11"/>
      <c r="E45" s="11"/>
      <c r="F45" s="11"/>
      <c r="G45" s="11"/>
      <c r="H45" s="11"/>
      <c r="I45" s="11"/>
      <c r="J45" s="11"/>
      <c r="K45" s="11"/>
      <c r="L45" s="11"/>
      <c r="M45" s="11"/>
      <c r="N45" s="11"/>
      <c r="O45" s="11"/>
      <c r="P45" s="11"/>
    </row>
    <row r="46" spans="2:16" ht="15.6" x14ac:dyDescent="0.3">
      <c r="B46" s="2">
        <v>3</v>
      </c>
      <c r="C46" s="2" t="s">
        <v>266</v>
      </c>
      <c r="P46" s="106" t="s">
        <v>264</v>
      </c>
    </row>
    <row r="47" spans="2:16" ht="16.2" thickBot="1" x14ac:dyDescent="0.35">
      <c r="B47" s="2"/>
      <c r="C47" s="2"/>
    </row>
    <row r="48" spans="2:16" ht="15.6" x14ac:dyDescent="0.3">
      <c r="C48" s="3"/>
      <c r="D48" s="17" t="s">
        <v>258</v>
      </c>
      <c r="E48" s="17"/>
      <c r="F48" s="17"/>
      <c r="G48" s="17"/>
      <c r="H48" s="17"/>
      <c r="I48" s="17"/>
      <c r="J48" s="17"/>
      <c r="K48" s="17"/>
      <c r="L48" s="17" t="s">
        <v>259</v>
      </c>
      <c r="M48" s="17"/>
      <c r="N48" s="8"/>
      <c r="O48" s="8"/>
      <c r="P48" s="9"/>
    </row>
    <row r="49" spans="2:17" ht="9" customHeight="1" x14ac:dyDescent="0.3">
      <c r="C49" s="10"/>
      <c r="D49" s="13"/>
      <c r="E49" s="13"/>
      <c r="F49" s="13"/>
      <c r="G49" s="13"/>
      <c r="H49" s="13"/>
      <c r="I49" s="13"/>
      <c r="J49" s="13"/>
      <c r="K49" s="13"/>
      <c r="L49" s="13"/>
      <c r="M49" s="13"/>
      <c r="N49" s="11"/>
      <c r="O49" s="11"/>
      <c r="P49" s="12"/>
    </row>
    <row r="50" spans="2:17" ht="20.399999999999999" x14ac:dyDescent="0.35">
      <c r="C50" s="86" t="s">
        <v>253</v>
      </c>
      <c r="D50" s="85"/>
      <c r="E50" s="11"/>
      <c r="F50" s="11"/>
      <c r="G50" s="11"/>
      <c r="H50" s="19"/>
      <c r="I50" s="19"/>
      <c r="J50" s="19"/>
      <c r="K50" s="11" t="s">
        <v>45</v>
      </c>
      <c r="L50" s="141" t="s">
        <v>246</v>
      </c>
      <c r="M50" s="142"/>
      <c r="N50" s="142"/>
      <c r="O50" s="142"/>
      <c r="P50" s="143"/>
    </row>
    <row r="51" spans="2:17" ht="6.75" customHeight="1" x14ac:dyDescent="0.3">
      <c r="C51" s="10"/>
      <c r="D51" s="11"/>
      <c r="E51" s="11"/>
      <c r="F51" s="11"/>
      <c r="G51" s="11"/>
      <c r="H51" s="19"/>
      <c r="I51" s="19"/>
      <c r="J51" s="19"/>
      <c r="K51" s="11"/>
      <c r="L51" s="11"/>
      <c r="M51" s="11"/>
      <c r="N51" s="11"/>
      <c r="O51" s="11"/>
      <c r="P51" s="12"/>
    </row>
    <row r="52" spans="2:17" ht="15.75" customHeight="1" x14ac:dyDescent="0.35">
      <c r="C52" s="86" t="s">
        <v>255</v>
      </c>
      <c r="E52" s="85"/>
      <c r="F52" s="11"/>
      <c r="G52" s="11"/>
      <c r="H52" s="11"/>
      <c r="I52" s="19"/>
      <c r="J52" s="19"/>
      <c r="K52" s="11"/>
      <c r="L52" s="141" t="s">
        <v>247</v>
      </c>
      <c r="M52" s="142"/>
      <c r="N52" s="142"/>
      <c r="O52" s="142"/>
      <c r="P52" s="143"/>
    </row>
    <row r="53" spans="2:17" ht="5.25" customHeight="1" x14ac:dyDescent="0.3">
      <c r="C53" s="10"/>
      <c r="D53" s="18"/>
      <c r="E53" s="19"/>
      <c r="F53" s="19"/>
      <c r="G53" s="19"/>
      <c r="H53" s="19"/>
      <c r="I53" s="19"/>
      <c r="J53" s="19"/>
      <c r="K53" s="11"/>
      <c r="L53" s="11"/>
      <c r="M53" s="11"/>
      <c r="N53" s="11"/>
      <c r="O53" s="11"/>
      <c r="P53" s="12"/>
    </row>
    <row r="54" spans="2:17" ht="17.25" customHeight="1" x14ac:dyDescent="0.35">
      <c r="C54" s="86" t="s">
        <v>256</v>
      </c>
      <c r="E54" s="85"/>
      <c r="F54" s="11"/>
      <c r="G54" s="11"/>
      <c r="H54" s="11"/>
      <c r="I54" s="19"/>
      <c r="J54" s="19"/>
      <c r="K54" s="11"/>
      <c r="L54" s="141" t="s">
        <v>248</v>
      </c>
      <c r="M54" s="142"/>
      <c r="N54" s="142"/>
      <c r="O54" s="142"/>
      <c r="P54" s="143"/>
    </row>
    <row r="55" spans="2:17" ht="6.75" customHeight="1" x14ac:dyDescent="0.3">
      <c r="C55" s="10"/>
      <c r="D55" s="18"/>
      <c r="E55" s="19"/>
      <c r="F55" s="19"/>
      <c r="G55" s="19"/>
      <c r="H55" s="19"/>
      <c r="I55" s="19"/>
      <c r="J55" s="19"/>
      <c r="K55" s="11"/>
      <c r="L55" s="11"/>
      <c r="M55" s="11"/>
      <c r="N55" s="11"/>
      <c r="O55" s="11"/>
      <c r="P55" s="12"/>
    </row>
    <row r="56" spans="2:17" ht="15.75" customHeight="1" x14ac:dyDescent="0.35">
      <c r="C56" s="86" t="s">
        <v>257</v>
      </c>
      <c r="E56" s="85"/>
      <c r="F56" s="11"/>
      <c r="G56" s="11"/>
      <c r="H56" s="11"/>
      <c r="I56" s="19"/>
      <c r="J56" s="19"/>
      <c r="K56" s="11"/>
      <c r="L56" s="141" t="s">
        <v>249</v>
      </c>
      <c r="M56" s="142"/>
      <c r="N56" s="142"/>
      <c r="O56" s="142"/>
      <c r="P56" s="143"/>
    </row>
    <row r="57" spans="2:17" ht="5.25" customHeight="1" x14ac:dyDescent="0.3">
      <c r="C57" s="10"/>
      <c r="D57" s="18"/>
      <c r="E57" s="19"/>
      <c r="F57" s="19"/>
      <c r="G57" s="19"/>
      <c r="H57" s="19"/>
      <c r="I57" s="19"/>
      <c r="J57" s="19"/>
      <c r="K57" s="11"/>
      <c r="L57" s="11"/>
      <c r="M57" s="20"/>
      <c r="N57" s="11"/>
      <c r="O57" s="11"/>
      <c r="P57" s="12"/>
    </row>
    <row r="58" spans="2:17" ht="20.399999999999999" x14ac:dyDescent="0.35">
      <c r="C58" s="86" t="s">
        <v>254</v>
      </c>
      <c r="E58" s="85"/>
      <c r="F58" s="11"/>
      <c r="G58" s="11"/>
      <c r="H58" s="11"/>
      <c r="J58" s="19"/>
      <c r="K58" s="11"/>
      <c r="L58" s="141" t="s">
        <v>250</v>
      </c>
      <c r="M58" s="142"/>
      <c r="N58" s="142"/>
      <c r="O58" s="142"/>
      <c r="P58" s="143"/>
    </row>
    <row r="59" spans="2:17" ht="10.050000000000001" customHeight="1" thickBot="1" x14ac:dyDescent="0.3">
      <c r="C59" s="14"/>
      <c r="D59" s="15"/>
      <c r="E59" s="15"/>
      <c r="F59" s="15"/>
      <c r="G59" s="15"/>
      <c r="H59" s="15"/>
      <c r="I59" s="15"/>
      <c r="J59" s="15"/>
      <c r="K59" s="15"/>
      <c r="L59" s="15"/>
      <c r="M59" s="15"/>
      <c r="N59" s="15"/>
      <c r="O59" s="15"/>
      <c r="P59" s="16"/>
    </row>
    <row r="62" spans="2:17" x14ac:dyDescent="0.25">
      <c r="C62" s="21"/>
    </row>
    <row r="63" spans="2:17" ht="15.6" x14ac:dyDescent="0.3">
      <c r="C63" s="138" t="s">
        <v>46</v>
      </c>
      <c r="D63" s="139"/>
      <c r="E63" s="139"/>
      <c r="F63" s="139"/>
      <c r="G63" s="139"/>
      <c r="H63" s="139"/>
      <c r="I63" s="139"/>
      <c r="J63" s="139"/>
      <c r="K63" s="139"/>
      <c r="L63" s="139"/>
      <c r="M63" s="139"/>
      <c r="N63" s="112" t="s">
        <v>264</v>
      </c>
      <c r="O63" s="112"/>
      <c r="P63" s="112"/>
      <c r="Q63" s="112"/>
    </row>
    <row r="64" spans="2:17" ht="15.6" x14ac:dyDescent="0.3">
      <c r="B64" s="2"/>
      <c r="C64" s="2"/>
    </row>
    <row r="65" spans="3:3" x14ac:dyDescent="0.25">
      <c r="C65" s="21"/>
    </row>
  </sheetData>
  <sheetProtection algorithmName="SHA-512" hashValue="V7GIM6+XQtk/++8DfgJ5ge7VgPvztrbKaxop/Sa+l8OSWYoJX2Fx00CITG7N1SIlLaFQPZFo9H/U1Tc0r9MyHg==" saltValue="WgGPLF+LaBrzLboDF1XCoQ==" spinCount="100000" sheet="1" objects="1" scenarios="1"/>
  <mergeCells count="7">
    <mergeCell ref="C63:M63"/>
    <mergeCell ref="D3:M3"/>
    <mergeCell ref="L50:P50"/>
    <mergeCell ref="L52:P52"/>
    <mergeCell ref="L54:P54"/>
    <mergeCell ref="L56:P56"/>
    <mergeCell ref="L58:P58"/>
  </mergeCells>
  <hyperlinks>
    <hyperlink ref="P46" r:id="rId1" xr:uid="{00000000-0004-0000-0100-000000000000}"/>
    <hyperlink ref="N63" r:id="rId2" xr:uid="{00000000-0004-0000-0100-000001000000}"/>
  </hyperlinks>
  <pageMargins left="0.7" right="0.7" top="0.75" bottom="0.75" header="0.3" footer="0.3"/>
  <pageSetup paperSize="9" scale="50" orientation="portrait" verticalDpi="1200" r:id="rId3"/>
  <headerFooter>
    <oddHeader>&amp;R            </oddHeader>
    <oddFooter>&amp;C            </oddFooter>
    <evenHeader>&amp;R            </evenHeader>
    <evenFooter>&amp;C            </evenFooter>
    <firstHeader>&amp;R            </firstHeader>
    <firstFooter>&amp;C            </first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7" tint="0.79998168889431442"/>
  </sheetPr>
  <dimension ref="A1:K103"/>
  <sheetViews>
    <sheetView zoomScale="110" zoomScaleNormal="110" workbookViewId="0">
      <selection activeCell="C18" sqref="B18:C30"/>
    </sheetView>
  </sheetViews>
  <sheetFormatPr defaultColWidth="32.77734375" defaultRowHeight="10.199999999999999" x14ac:dyDescent="0.2"/>
  <cols>
    <col min="1" max="1" width="49" style="38" customWidth="1"/>
    <col min="2" max="2" width="12" style="53" customWidth="1"/>
    <col min="3" max="3" width="15.44140625" style="42" customWidth="1"/>
    <col min="4" max="4" width="11.21875" style="38" customWidth="1"/>
    <col min="5" max="5" width="42.77734375" style="38" customWidth="1"/>
    <col min="6" max="6" width="6.44140625" style="54" customWidth="1"/>
    <col min="7" max="7" width="17.44140625" style="55" customWidth="1"/>
    <col min="8" max="8" width="31.77734375" style="55" customWidth="1"/>
    <col min="9" max="9" width="21.44140625" style="55" customWidth="1"/>
    <col min="10" max="15" width="16.77734375" style="55" customWidth="1"/>
    <col min="16" max="16384" width="32.77734375" style="55"/>
  </cols>
  <sheetData>
    <row r="1" spans="1:11" ht="13.2" x14ac:dyDescent="0.25">
      <c r="A1" s="34" t="s">
        <v>232</v>
      </c>
    </row>
    <row r="4" spans="1:11" s="52" customFormat="1" ht="24" x14ac:dyDescent="0.25">
      <c r="A4" s="49" t="s">
        <v>18</v>
      </c>
      <c r="B4" s="50" t="s">
        <v>14</v>
      </c>
      <c r="C4" s="51" t="s">
        <v>15</v>
      </c>
      <c r="D4" s="49" t="s">
        <v>16</v>
      </c>
      <c r="E4" s="49" t="s">
        <v>17</v>
      </c>
      <c r="F4" s="49" t="s">
        <v>36</v>
      </c>
      <c r="G4" s="49" t="s">
        <v>268</v>
      </c>
    </row>
    <row r="5" spans="1:11" x14ac:dyDescent="0.2">
      <c r="A5" s="44" t="s">
        <v>78</v>
      </c>
      <c r="B5" s="56">
        <v>5</v>
      </c>
      <c r="C5" s="45" t="s">
        <v>79</v>
      </c>
      <c r="D5" s="46"/>
      <c r="E5" s="44" t="s">
        <v>80</v>
      </c>
      <c r="F5" s="45">
        <v>2016</v>
      </c>
      <c r="G5" s="57">
        <f>VLOOKUP(B5,[1]NOx!$I$6:$I$101,1,FALSE)</f>
        <v>5</v>
      </c>
      <c r="H5" s="89"/>
      <c r="I5" s="90"/>
      <c r="J5" s="91"/>
      <c r="K5" s="92"/>
    </row>
    <row r="6" spans="1:11" x14ac:dyDescent="0.2">
      <c r="A6" s="44" t="s">
        <v>81</v>
      </c>
      <c r="B6" s="56">
        <v>8</v>
      </c>
      <c r="C6" s="45" t="s">
        <v>82</v>
      </c>
      <c r="D6" s="46"/>
      <c r="E6" s="44" t="s">
        <v>83</v>
      </c>
      <c r="F6" s="45">
        <v>2017</v>
      </c>
      <c r="G6" s="57">
        <f>VLOOKUP(B6,[1]NOx!$I$6:$I$101,1,FALSE)</f>
        <v>8</v>
      </c>
      <c r="H6" s="93"/>
      <c r="I6" s="94"/>
      <c r="J6" s="95"/>
      <c r="K6" s="96"/>
    </row>
    <row r="7" spans="1:11" x14ac:dyDescent="0.2">
      <c r="A7" s="44" t="s">
        <v>84</v>
      </c>
      <c r="B7" s="56">
        <v>26</v>
      </c>
      <c r="C7" s="45" t="s">
        <v>55</v>
      </c>
      <c r="E7" s="44" t="s">
        <v>54</v>
      </c>
      <c r="F7" s="45">
        <v>2018</v>
      </c>
      <c r="G7" s="57">
        <f>VLOOKUP(B7,[1]NOx!$I$6:$I$101,1,FALSE)</f>
        <v>26</v>
      </c>
      <c r="H7" s="93"/>
      <c r="I7" s="94"/>
      <c r="J7" s="95"/>
      <c r="K7" s="96"/>
    </row>
    <row r="8" spans="1:11" x14ac:dyDescent="0.2">
      <c r="A8" s="44" t="s">
        <v>85</v>
      </c>
      <c r="B8" s="56">
        <v>29</v>
      </c>
      <c r="C8" s="45" t="s">
        <v>55</v>
      </c>
      <c r="E8" s="44" t="s">
        <v>54</v>
      </c>
      <c r="F8" s="45">
        <v>2019</v>
      </c>
      <c r="G8" s="57">
        <f>VLOOKUP(B8,[1]NOx!$I$6:$I$101,1,FALSE)</f>
        <v>29</v>
      </c>
      <c r="H8" s="93"/>
      <c r="I8" s="94"/>
      <c r="J8" s="95"/>
      <c r="K8" s="96"/>
    </row>
    <row r="9" spans="1:11" x14ac:dyDescent="0.2">
      <c r="A9" s="44" t="s">
        <v>86</v>
      </c>
      <c r="B9" s="56">
        <v>30</v>
      </c>
      <c r="C9" s="45" t="s">
        <v>55</v>
      </c>
      <c r="E9" s="44" t="s">
        <v>54</v>
      </c>
      <c r="F9" s="45">
        <v>2020</v>
      </c>
      <c r="G9" s="57">
        <f>VLOOKUP(B9,[1]NOx!$I$6:$I$101,1,FALSE)</f>
        <v>30</v>
      </c>
      <c r="H9" s="93"/>
      <c r="I9" s="94"/>
      <c r="J9" s="95"/>
      <c r="K9" s="96"/>
    </row>
    <row r="10" spans="1:11" x14ac:dyDescent="0.2">
      <c r="A10" s="44" t="s">
        <v>87</v>
      </c>
      <c r="B10" s="56">
        <v>32</v>
      </c>
      <c r="C10" s="45" t="s">
        <v>88</v>
      </c>
      <c r="E10" s="44" t="s">
        <v>89</v>
      </c>
      <c r="F10" s="38"/>
      <c r="G10" s="57">
        <f>VLOOKUP(B10,[1]NOx!$I$6:$I$101,1,FALSE)</f>
        <v>32</v>
      </c>
      <c r="H10" s="93"/>
      <c r="I10" s="94"/>
      <c r="J10" s="95"/>
      <c r="K10" s="96"/>
    </row>
    <row r="11" spans="1:11" x14ac:dyDescent="0.2">
      <c r="A11" s="44" t="s">
        <v>90</v>
      </c>
      <c r="B11" s="56">
        <v>35</v>
      </c>
      <c r="C11" s="45" t="s">
        <v>23</v>
      </c>
      <c r="E11" s="44" t="s">
        <v>68</v>
      </c>
      <c r="F11" s="38"/>
      <c r="G11" s="57">
        <f>VLOOKUP(B11,[1]NOx!$I$6:$I$101,1,FALSE)</f>
        <v>35</v>
      </c>
      <c r="H11" s="93"/>
      <c r="I11" s="94"/>
      <c r="J11" s="95"/>
      <c r="K11" s="96"/>
    </row>
    <row r="12" spans="1:11" x14ac:dyDescent="0.2">
      <c r="A12" s="44" t="s">
        <v>91</v>
      </c>
      <c r="B12" s="56">
        <v>37</v>
      </c>
      <c r="C12" s="45" t="s">
        <v>22</v>
      </c>
      <c r="E12" s="44" t="s">
        <v>68</v>
      </c>
      <c r="F12" s="38"/>
      <c r="G12" s="57">
        <f>VLOOKUP(B12,[1]NOx!$I$6:$I$101,1,FALSE)</f>
        <v>37</v>
      </c>
      <c r="H12" s="93"/>
      <c r="I12" s="94"/>
      <c r="J12" s="95"/>
      <c r="K12" s="96"/>
    </row>
    <row r="13" spans="1:11" x14ac:dyDescent="0.2">
      <c r="A13" s="44" t="s">
        <v>92</v>
      </c>
      <c r="B13" s="56">
        <v>38</v>
      </c>
      <c r="C13" s="45" t="s">
        <v>21</v>
      </c>
      <c r="D13" s="46"/>
      <c r="E13" s="44" t="s">
        <v>68</v>
      </c>
      <c r="F13" s="38"/>
      <c r="G13" s="57">
        <f>VLOOKUP(B13,[1]NOx!$I$6:$I$101,1,FALSE)</f>
        <v>38</v>
      </c>
      <c r="H13" s="93"/>
      <c r="I13" s="94"/>
      <c r="J13" s="95"/>
      <c r="K13" s="96"/>
    </row>
    <row r="14" spans="1:11" x14ac:dyDescent="0.2">
      <c r="A14" s="44" t="s">
        <v>93</v>
      </c>
      <c r="B14" s="56">
        <v>39</v>
      </c>
      <c r="C14" s="45" t="s">
        <v>94</v>
      </c>
      <c r="D14" s="46"/>
      <c r="E14" s="44" t="s">
        <v>95</v>
      </c>
      <c r="F14" s="47"/>
      <c r="G14" s="57">
        <f>VLOOKUP(B14,[1]NOx!$I$6:$I$101,1,FALSE)</f>
        <v>39</v>
      </c>
      <c r="H14" s="93"/>
      <c r="I14" s="94"/>
      <c r="J14" s="95"/>
      <c r="K14" s="96"/>
    </row>
    <row r="15" spans="1:11" x14ac:dyDescent="0.2">
      <c r="A15" s="44" t="s">
        <v>96</v>
      </c>
      <c r="B15" s="56">
        <v>48</v>
      </c>
      <c r="C15" s="45" t="s">
        <v>97</v>
      </c>
      <c r="D15" s="46"/>
      <c r="E15" s="44" t="s">
        <v>98</v>
      </c>
      <c r="F15" s="47"/>
      <c r="G15" s="57">
        <f>VLOOKUP(B15,[1]NOx!$I$6:$I$101,1,FALSE)</f>
        <v>48</v>
      </c>
      <c r="H15" s="93"/>
      <c r="I15" s="94"/>
      <c r="J15" s="95"/>
      <c r="K15" s="96"/>
    </row>
    <row r="16" spans="1:11" x14ac:dyDescent="0.2">
      <c r="A16" s="44" t="s">
        <v>99</v>
      </c>
      <c r="B16" s="56">
        <v>49</v>
      </c>
      <c r="C16" s="45" t="s">
        <v>100</v>
      </c>
      <c r="D16" s="46"/>
      <c r="E16" s="44" t="s">
        <v>287</v>
      </c>
      <c r="F16" s="47"/>
      <c r="G16" s="57">
        <f>VLOOKUP(B16,[1]NOx!$I$6:$I$101,1,FALSE)</f>
        <v>49</v>
      </c>
      <c r="H16" s="93"/>
      <c r="I16" s="94"/>
      <c r="J16" s="95"/>
      <c r="K16" s="96"/>
    </row>
    <row r="17" spans="1:11" x14ac:dyDescent="0.2">
      <c r="A17" s="44" t="s">
        <v>101</v>
      </c>
      <c r="B17" s="56">
        <v>50</v>
      </c>
      <c r="C17" s="45" t="s">
        <v>100</v>
      </c>
      <c r="D17" s="46"/>
      <c r="E17" s="44" t="s">
        <v>287</v>
      </c>
      <c r="F17" s="47"/>
      <c r="G17" s="57">
        <f>VLOOKUP(B17,[1]NOx!$I$6:$I$101,1,FALSE)</f>
        <v>50</v>
      </c>
      <c r="H17" s="93"/>
      <c r="I17" s="94"/>
      <c r="J17" s="95"/>
      <c r="K17" s="96"/>
    </row>
    <row r="18" spans="1:11" x14ac:dyDescent="0.2">
      <c r="A18" s="44" t="s">
        <v>102</v>
      </c>
      <c r="B18" s="56">
        <v>51</v>
      </c>
      <c r="C18" s="45" t="s">
        <v>100</v>
      </c>
      <c r="D18" s="46"/>
      <c r="E18" s="44" t="s">
        <v>287</v>
      </c>
      <c r="F18" s="47"/>
      <c r="G18" s="57">
        <f>VLOOKUP(B18,[1]NOx!$I$6:$I$101,1,FALSE)</f>
        <v>51</v>
      </c>
      <c r="H18" s="93"/>
      <c r="I18" s="94"/>
      <c r="J18" s="95"/>
      <c r="K18" s="96"/>
    </row>
    <row r="19" spans="1:11" x14ac:dyDescent="0.2">
      <c r="A19" s="44" t="s">
        <v>103</v>
      </c>
      <c r="B19" s="56">
        <v>52</v>
      </c>
      <c r="C19" s="45" t="s">
        <v>104</v>
      </c>
      <c r="D19" s="46"/>
      <c r="E19" s="44" t="s">
        <v>281</v>
      </c>
      <c r="F19" s="47"/>
      <c r="G19" s="57">
        <f>VLOOKUP(B19,[1]NOx!$I$6:$I$101,1,FALSE)</f>
        <v>52</v>
      </c>
      <c r="H19" s="93"/>
      <c r="I19" s="94"/>
      <c r="J19" s="95"/>
      <c r="K19" s="96"/>
    </row>
    <row r="20" spans="1:11" x14ac:dyDescent="0.2">
      <c r="A20" s="44" t="s">
        <v>105</v>
      </c>
      <c r="B20" s="56">
        <v>53</v>
      </c>
      <c r="C20" s="45" t="s">
        <v>104</v>
      </c>
      <c r="D20" s="46"/>
      <c r="E20" s="44" t="s">
        <v>281</v>
      </c>
      <c r="F20" s="47"/>
      <c r="G20" s="57">
        <f>VLOOKUP(B20,[1]NOx!$I$6:$I$101,1,FALSE)</f>
        <v>53</v>
      </c>
      <c r="H20" s="93"/>
      <c r="I20" s="94"/>
      <c r="J20" s="95"/>
      <c r="K20" s="96"/>
    </row>
    <row r="21" spans="1:11" x14ac:dyDescent="0.2">
      <c r="A21" s="44" t="s">
        <v>106</v>
      </c>
      <c r="B21" s="56">
        <v>54</v>
      </c>
      <c r="C21" s="45" t="s">
        <v>104</v>
      </c>
      <c r="D21" s="46"/>
      <c r="E21" s="44" t="s">
        <v>281</v>
      </c>
      <c r="F21" s="47"/>
      <c r="G21" s="57">
        <f>VLOOKUP(B21,[1]NOx!$I$6:$I$101,1,FALSE)</f>
        <v>54</v>
      </c>
      <c r="H21" s="93"/>
      <c r="I21" s="94"/>
      <c r="J21" s="95"/>
      <c r="K21" s="96"/>
    </row>
    <row r="22" spans="1:11" x14ac:dyDescent="0.2">
      <c r="A22" s="44" t="s">
        <v>285</v>
      </c>
      <c r="B22" s="56">
        <v>60</v>
      </c>
      <c r="C22" s="45" t="s">
        <v>107</v>
      </c>
      <c r="D22" s="46"/>
      <c r="E22" s="44" t="s">
        <v>292</v>
      </c>
      <c r="F22" s="47"/>
      <c r="G22" s="57">
        <f>VLOOKUP(B22,[1]NOx!$I$6:$I$101,1,FALSE)</f>
        <v>60</v>
      </c>
      <c r="H22" s="93"/>
      <c r="I22" s="94"/>
      <c r="J22" s="95"/>
      <c r="K22" s="96"/>
    </row>
    <row r="23" spans="1:11" x14ac:dyDescent="0.2">
      <c r="A23" s="44" t="s">
        <v>108</v>
      </c>
      <c r="B23" s="56">
        <v>83</v>
      </c>
      <c r="C23" s="45" t="s">
        <v>109</v>
      </c>
      <c r="E23" s="44" t="s">
        <v>110</v>
      </c>
      <c r="F23" s="47"/>
      <c r="G23" s="57">
        <f>VLOOKUP(B23,[1]NOx!$I$6:$I$101,1,FALSE)</f>
        <v>83</v>
      </c>
      <c r="H23" s="93"/>
      <c r="I23" s="94"/>
      <c r="J23" s="95"/>
      <c r="K23" s="96"/>
    </row>
    <row r="24" spans="1:11" x14ac:dyDescent="0.2">
      <c r="A24" s="44" t="s">
        <v>111</v>
      </c>
      <c r="B24" s="56">
        <v>84</v>
      </c>
      <c r="C24" s="45" t="s">
        <v>109</v>
      </c>
      <c r="D24" s="46"/>
      <c r="E24" s="44" t="s">
        <v>110</v>
      </c>
      <c r="F24" s="47"/>
      <c r="G24" s="57">
        <f>VLOOKUP(B24,[1]NOx!$I$6:$I$101,1,FALSE)</f>
        <v>84</v>
      </c>
      <c r="H24" s="93"/>
      <c r="I24" s="94"/>
      <c r="J24" s="95"/>
      <c r="K24" s="96"/>
    </row>
    <row r="25" spans="1:11" x14ac:dyDescent="0.2">
      <c r="A25" s="44" t="s">
        <v>112</v>
      </c>
      <c r="B25" s="56">
        <v>91</v>
      </c>
      <c r="C25" s="45" t="s">
        <v>19</v>
      </c>
      <c r="D25" s="46"/>
      <c r="E25" s="44" t="s">
        <v>27</v>
      </c>
      <c r="F25" s="47"/>
      <c r="G25" s="57">
        <f>VLOOKUP(B25,[1]NOx!$I$6:$I$101,1,FALSE)</f>
        <v>91</v>
      </c>
      <c r="H25" s="93"/>
      <c r="I25" s="94"/>
      <c r="J25" s="95"/>
      <c r="K25" s="96"/>
    </row>
    <row r="26" spans="1:11" x14ac:dyDescent="0.2">
      <c r="A26" s="44" t="s">
        <v>113</v>
      </c>
      <c r="B26" s="56">
        <v>92</v>
      </c>
      <c r="C26" s="45" t="s">
        <v>114</v>
      </c>
      <c r="D26" s="46"/>
      <c r="E26" s="44" t="s">
        <v>115</v>
      </c>
      <c r="F26" s="47"/>
      <c r="G26" s="57">
        <f>VLOOKUP(B26,[1]NOx!$I$6:$I$101,1,FALSE)</f>
        <v>92</v>
      </c>
      <c r="H26" s="93"/>
      <c r="I26" s="94"/>
      <c r="J26" s="95"/>
      <c r="K26" s="96"/>
    </row>
    <row r="27" spans="1:11" x14ac:dyDescent="0.2">
      <c r="A27" s="44" t="s">
        <v>116</v>
      </c>
      <c r="B27" s="56">
        <v>95</v>
      </c>
      <c r="C27" s="45" t="s">
        <v>117</v>
      </c>
      <c r="D27" s="46"/>
      <c r="E27" s="44" t="s">
        <v>115</v>
      </c>
      <c r="F27" s="47"/>
      <c r="G27" s="57">
        <f>VLOOKUP(B27,[1]NOx!$I$6:$I$101,1,FALSE)</f>
        <v>95</v>
      </c>
      <c r="H27" s="93"/>
      <c r="I27" s="94"/>
      <c r="J27" s="95"/>
      <c r="K27" s="96"/>
    </row>
    <row r="28" spans="1:11" x14ac:dyDescent="0.2">
      <c r="A28" s="44" t="s">
        <v>118</v>
      </c>
      <c r="B28" s="56">
        <v>96</v>
      </c>
      <c r="C28" s="45" t="s">
        <v>119</v>
      </c>
      <c r="D28" s="46"/>
      <c r="E28" s="44" t="s">
        <v>120</v>
      </c>
      <c r="F28" s="47"/>
      <c r="G28" s="57">
        <f>VLOOKUP(B28,[1]NOx!$I$6:$I$101,1,FALSE)</f>
        <v>96</v>
      </c>
      <c r="H28" s="93"/>
      <c r="I28" s="94"/>
      <c r="J28" s="95"/>
      <c r="K28" s="96"/>
    </row>
    <row r="29" spans="1:11" x14ac:dyDescent="0.2">
      <c r="A29" s="44" t="s">
        <v>121</v>
      </c>
      <c r="B29" s="56">
        <v>97</v>
      </c>
      <c r="C29" s="45" t="s">
        <v>119</v>
      </c>
      <c r="D29" s="46"/>
      <c r="E29" s="44" t="s">
        <v>120</v>
      </c>
      <c r="F29" s="47"/>
      <c r="G29" s="57">
        <f>VLOOKUP(B29,[1]NOx!$I$6:$I$101,1,FALSE)</f>
        <v>97</v>
      </c>
      <c r="H29" s="93"/>
      <c r="I29" s="94"/>
      <c r="J29" s="95"/>
      <c r="K29" s="96"/>
    </row>
    <row r="30" spans="1:11" x14ac:dyDescent="0.2">
      <c r="A30" s="44" t="s">
        <v>122</v>
      </c>
      <c r="B30" s="56">
        <v>98</v>
      </c>
      <c r="C30" s="45" t="s">
        <v>119</v>
      </c>
      <c r="E30" s="44" t="s">
        <v>120</v>
      </c>
      <c r="F30" s="47"/>
      <c r="G30" s="57">
        <f>VLOOKUP(B30,[1]NOx!$I$6:$I$101,1,FALSE)</f>
        <v>98</v>
      </c>
      <c r="H30" s="93"/>
      <c r="I30" s="94"/>
      <c r="J30" s="95"/>
      <c r="K30" s="96"/>
    </row>
    <row r="31" spans="1:11" x14ac:dyDescent="0.2">
      <c r="A31" s="44" t="s">
        <v>123</v>
      </c>
      <c r="B31" s="56">
        <v>99</v>
      </c>
      <c r="C31" s="45" t="s">
        <v>119</v>
      </c>
      <c r="E31" s="44" t="s">
        <v>120</v>
      </c>
      <c r="F31" s="47"/>
      <c r="G31" s="57">
        <f>VLOOKUP(B31,[1]NOx!$I$6:$I$101,1,FALSE)</f>
        <v>99</v>
      </c>
      <c r="H31" s="93"/>
      <c r="I31" s="94"/>
      <c r="J31" s="95"/>
      <c r="K31" s="96"/>
    </row>
    <row r="32" spans="1:11" x14ac:dyDescent="0.2">
      <c r="A32" s="44" t="s">
        <v>124</v>
      </c>
      <c r="B32" s="56">
        <v>100</v>
      </c>
      <c r="C32" s="45" t="s">
        <v>125</v>
      </c>
      <c r="D32" s="46"/>
      <c r="E32" s="44" t="s">
        <v>120</v>
      </c>
      <c r="F32" s="47"/>
      <c r="G32" s="57">
        <f>VLOOKUP(B32,[1]NOx!$I$6:$I$101,1,FALSE)</f>
        <v>100</v>
      </c>
      <c r="H32" s="93"/>
      <c r="I32" s="94"/>
      <c r="J32" s="95"/>
      <c r="K32" s="96"/>
    </row>
    <row r="33" spans="1:11" x14ac:dyDescent="0.2">
      <c r="A33" s="44" t="s">
        <v>126</v>
      </c>
      <c r="B33" s="56">
        <v>101</v>
      </c>
      <c r="C33" s="45" t="s">
        <v>127</v>
      </c>
      <c r="D33" s="46"/>
      <c r="E33" s="44" t="s">
        <v>120</v>
      </c>
      <c r="F33" s="47"/>
      <c r="G33" s="57">
        <f>VLOOKUP(B33,[1]NOx!$I$6:$I$101,1,FALSE)</f>
        <v>101</v>
      </c>
      <c r="H33" s="93"/>
      <c r="I33" s="94"/>
      <c r="J33" s="95"/>
      <c r="K33" s="96"/>
    </row>
    <row r="34" spans="1:11" x14ac:dyDescent="0.2">
      <c r="A34" s="44" t="s">
        <v>128</v>
      </c>
      <c r="B34" s="56">
        <v>108</v>
      </c>
      <c r="C34" s="45" t="s">
        <v>286</v>
      </c>
      <c r="D34" s="46"/>
      <c r="E34" s="44" t="s">
        <v>120</v>
      </c>
      <c r="F34" s="47"/>
      <c r="G34" s="57">
        <f>VLOOKUP(B34,[1]NOx!$I$6:$I$101,1,FALSE)</f>
        <v>108</v>
      </c>
      <c r="H34" s="93"/>
      <c r="I34" s="94"/>
      <c r="J34" s="95"/>
      <c r="K34" s="96"/>
    </row>
    <row r="35" spans="1:11" x14ac:dyDescent="0.2">
      <c r="A35" s="44" t="s">
        <v>129</v>
      </c>
      <c r="B35" s="56">
        <v>109</v>
      </c>
      <c r="C35" s="45" t="s">
        <v>286</v>
      </c>
      <c r="D35" s="46"/>
      <c r="E35" s="44" t="s">
        <v>120</v>
      </c>
      <c r="F35" s="47"/>
      <c r="G35" s="57">
        <f>VLOOKUP(B35,[1]NOx!$I$6:$I$101,1,FALSE)</f>
        <v>109</v>
      </c>
      <c r="H35" s="93"/>
      <c r="I35" s="94"/>
      <c r="J35" s="95"/>
      <c r="K35" s="96"/>
    </row>
    <row r="36" spans="1:11" x14ac:dyDescent="0.2">
      <c r="A36" s="44" t="s">
        <v>130</v>
      </c>
      <c r="B36" s="56">
        <v>110</v>
      </c>
      <c r="C36" s="45" t="s">
        <v>286</v>
      </c>
      <c r="D36" s="46"/>
      <c r="E36" s="44" t="s">
        <v>120</v>
      </c>
      <c r="F36" s="47"/>
      <c r="G36" s="57">
        <f>VLOOKUP(B36,[1]NOx!$I$6:$I$101,1,FALSE)</f>
        <v>110</v>
      </c>
      <c r="H36" s="93"/>
      <c r="I36" s="94"/>
      <c r="J36" s="95"/>
      <c r="K36" s="96"/>
    </row>
    <row r="37" spans="1:11" x14ac:dyDescent="0.2">
      <c r="A37" s="44" t="s">
        <v>131</v>
      </c>
      <c r="B37" s="56">
        <v>111</v>
      </c>
      <c r="C37" s="45" t="s">
        <v>286</v>
      </c>
      <c r="D37" s="46"/>
      <c r="E37" s="44" t="s">
        <v>120</v>
      </c>
      <c r="F37" s="47"/>
      <c r="G37" s="57">
        <f>VLOOKUP(B37,[1]NOx!$I$6:$I$101,1,FALSE)</f>
        <v>111</v>
      </c>
      <c r="H37" s="93"/>
      <c r="I37" s="94"/>
      <c r="J37" s="95"/>
      <c r="K37" s="96"/>
    </row>
    <row r="38" spans="1:11" x14ac:dyDescent="0.2">
      <c r="A38" s="44" t="s">
        <v>132</v>
      </c>
      <c r="B38" s="56">
        <v>115</v>
      </c>
      <c r="C38" s="45" t="s">
        <v>133</v>
      </c>
      <c r="D38" s="46"/>
      <c r="E38" s="44" t="s">
        <v>134</v>
      </c>
      <c r="F38" s="47"/>
      <c r="G38" s="57">
        <f>VLOOKUP(B38,[1]NOx!$I$6:$I$101,1,FALSE)</f>
        <v>115</v>
      </c>
      <c r="H38" s="93"/>
      <c r="I38" s="94"/>
      <c r="J38" s="95"/>
      <c r="K38" s="96"/>
    </row>
    <row r="39" spans="1:11" x14ac:dyDescent="0.2">
      <c r="A39" s="44" t="s">
        <v>135</v>
      </c>
      <c r="B39" s="56">
        <v>116</v>
      </c>
      <c r="C39" s="45" t="s">
        <v>136</v>
      </c>
      <c r="D39" s="46"/>
      <c r="E39" s="44" t="s">
        <v>120</v>
      </c>
      <c r="F39" s="47"/>
      <c r="G39" s="57">
        <f>VLOOKUP(B39,[1]NOx!$I$6:$I$101,1,FALSE)</f>
        <v>116</v>
      </c>
      <c r="H39" s="93"/>
      <c r="I39" s="94"/>
      <c r="J39" s="95"/>
      <c r="K39" s="96"/>
    </row>
    <row r="40" spans="1:11" x14ac:dyDescent="0.2">
      <c r="A40" s="44" t="s">
        <v>137</v>
      </c>
      <c r="B40" s="56">
        <v>117</v>
      </c>
      <c r="C40" s="45" t="s">
        <v>138</v>
      </c>
      <c r="D40" s="46"/>
      <c r="E40" s="44" t="s">
        <v>139</v>
      </c>
      <c r="F40" s="47"/>
      <c r="G40" s="57">
        <f>VLOOKUP(B40,[1]NOx!$I$6:$I$101,1,FALSE)</f>
        <v>117</v>
      </c>
      <c r="H40" s="93"/>
      <c r="I40" s="94"/>
      <c r="J40" s="95"/>
      <c r="K40" s="96"/>
    </row>
    <row r="41" spans="1:11" x14ac:dyDescent="0.2">
      <c r="A41" s="44" t="s">
        <v>140</v>
      </c>
      <c r="B41" s="56">
        <v>118</v>
      </c>
      <c r="C41" s="45" t="s">
        <v>141</v>
      </c>
      <c r="D41" s="46"/>
      <c r="E41" s="44" t="s">
        <v>115</v>
      </c>
      <c r="F41" s="47"/>
      <c r="G41" s="57">
        <f>VLOOKUP(B41,[1]NOx!$I$6:$I$101,1,FALSE)</f>
        <v>118</v>
      </c>
      <c r="H41" s="93"/>
      <c r="I41" s="94"/>
      <c r="J41" s="95"/>
      <c r="K41" s="96"/>
    </row>
    <row r="42" spans="1:11" x14ac:dyDescent="0.2">
      <c r="A42" s="44" t="s">
        <v>142</v>
      </c>
      <c r="B42" s="56">
        <v>120</v>
      </c>
      <c r="C42" s="45" t="s">
        <v>143</v>
      </c>
      <c r="D42" s="46"/>
      <c r="E42" s="44" t="s">
        <v>290</v>
      </c>
      <c r="F42" s="47"/>
      <c r="G42" s="57">
        <f>VLOOKUP(B42,[1]NOx!$I$6:$I$101,1,FALSE)</f>
        <v>120</v>
      </c>
      <c r="H42" s="93"/>
      <c r="I42" s="94"/>
      <c r="J42" s="95"/>
      <c r="K42" s="96"/>
    </row>
    <row r="43" spans="1:11" x14ac:dyDescent="0.2">
      <c r="A43" s="44" t="s">
        <v>144</v>
      </c>
      <c r="B43" s="56">
        <v>130</v>
      </c>
      <c r="C43" s="45" t="s">
        <v>145</v>
      </c>
      <c r="D43" s="46"/>
      <c r="E43" s="44" t="s">
        <v>290</v>
      </c>
      <c r="F43" s="47"/>
      <c r="G43" s="57">
        <f>VLOOKUP(B43,[1]NOx!$I$6:$I$101,1,FALSE)</f>
        <v>130</v>
      </c>
      <c r="H43" s="93"/>
      <c r="I43" s="94"/>
      <c r="J43" s="95"/>
      <c r="K43" s="96"/>
    </row>
    <row r="44" spans="1:11" x14ac:dyDescent="0.2">
      <c r="A44" s="44" t="s">
        <v>146</v>
      </c>
      <c r="B44" s="56">
        <v>131</v>
      </c>
      <c r="C44" s="45" t="s">
        <v>145</v>
      </c>
      <c r="D44" s="46"/>
      <c r="E44" s="44" t="s">
        <v>290</v>
      </c>
      <c r="F44" s="47"/>
      <c r="G44" s="57">
        <f>VLOOKUP(B44,[1]NOx!$I$6:$I$101,1,FALSE)</f>
        <v>131</v>
      </c>
      <c r="H44" s="93"/>
      <c r="I44" s="94"/>
      <c r="J44" s="95"/>
      <c r="K44" s="96"/>
    </row>
    <row r="45" spans="1:11" x14ac:dyDescent="0.2">
      <c r="A45" s="44" t="s">
        <v>147</v>
      </c>
      <c r="B45" s="56">
        <v>135</v>
      </c>
      <c r="C45" s="45" t="s">
        <v>148</v>
      </c>
      <c r="D45" s="46"/>
      <c r="E45" s="44" t="s">
        <v>149</v>
      </c>
      <c r="F45" s="47"/>
      <c r="G45" s="57">
        <f>VLOOKUP(B45,[1]NOx!$I$6:$I$101,1,FALSE)</f>
        <v>135</v>
      </c>
      <c r="H45" s="93"/>
      <c r="I45" s="94"/>
      <c r="J45" s="95"/>
      <c r="K45" s="96"/>
    </row>
    <row r="46" spans="1:11" x14ac:dyDescent="0.2">
      <c r="A46" s="44" t="s">
        <v>150</v>
      </c>
      <c r="B46" s="56">
        <v>164</v>
      </c>
      <c r="C46" s="45" t="s">
        <v>48</v>
      </c>
      <c r="D46" s="46"/>
      <c r="E46" s="44" t="s">
        <v>151</v>
      </c>
      <c r="F46" s="47"/>
      <c r="G46" s="57">
        <f>VLOOKUP(B46,[1]NOx!$I$6:$I$101,1,FALSE)</f>
        <v>164</v>
      </c>
      <c r="H46" s="93"/>
      <c r="I46" s="94"/>
      <c r="J46" s="95"/>
      <c r="K46" s="96"/>
    </row>
    <row r="47" spans="1:11" x14ac:dyDescent="0.2">
      <c r="A47" s="44" t="s">
        <v>152</v>
      </c>
      <c r="B47" s="56">
        <v>197</v>
      </c>
      <c r="C47" s="45" t="s">
        <v>153</v>
      </c>
      <c r="D47" s="46"/>
      <c r="E47" s="44" t="s">
        <v>282</v>
      </c>
      <c r="F47" s="47"/>
      <c r="G47" s="57">
        <f>VLOOKUP(B47,[1]NOx!$I$6:$I$101,1,FALSE)</f>
        <v>197</v>
      </c>
      <c r="H47" s="93"/>
      <c r="I47" s="94"/>
      <c r="J47" s="95"/>
      <c r="K47" s="96"/>
    </row>
    <row r="48" spans="1:11" x14ac:dyDescent="0.2">
      <c r="A48" s="44" t="s">
        <v>154</v>
      </c>
      <c r="B48" s="56">
        <v>200</v>
      </c>
      <c r="C48" s="45" t="s">
        <v>56</v>
      </c>
      <c r="D48" s="46"/>
      <c r="E48" s="44" t="s">
        <v>275</v>
      </c>
      <c r="F48" s="47"/>
      <c r="G48" s="57">
        <f>VLOOKUP(B48,[1]NOx!$I$6:$I$101,1,FALSE)</f>
        <v>200</v>
      </c>
      <c r="H48" s="93"/>
      <c r="I48" s="94"/>
      <c r="J48" s="95"/>
      <c r="K48" s="96"/>
    </row>
    <row r="49" spans="1:11" x14ac:dyDescent="0.2">
      <c r="A49" s="44" t="s">
        <v>155</v>
      </c>
      <c r="B49" s="56">
        <v>201</v>
      </c>
      <c r="C49" s="45" t="s">
        <v>56</v>
      </c>
      <c r="D49" s="46"/>
      <c r="E49" s="44" t="s">
        <v>275</v>
      </c>
      <c r="F49" s="47"/>
      <c r="G49" s="57">
        <f>VLOOKUP(B49,[1]NOx!$I$6:$I$101,1,FALSE)</f>
        <v>201</v>
      </c>
      <c r="H49" s="93"/>
      <c r="I49" s="94"/>
      <c r="J49" s="95"/>
      <c r="K49" s="96"/>
    </row>
    <row r="50" spans="1:11" x14ac:dyDescent="0.2">
      <c r="A50" s="44" t="s">
        <v>156</v>
      </c>
      <c r="B50" s="56">
        <v>202</v>
      </c>
      <c r="C50" s="45" t="s">
        <v>157</v>
      </c>
      <c r="E50" s="44" t="s">
        <v>158</v>
      </c>
      <c r="F50" s="47"/>
      <c r="G50" s="57">
        <f>VLOOKUP(B50,[1]NOx!$I$6:$I$101,1,FALSE)</f>
        <v>202</v>
      </c>
      <c r="H50" s="93"/>
      <c r="I50" s="94"/>
      <c r="J50" s="95"/>
      <c r="K50" s="96"/>
    </row>
    <row r="51" spans="1:11" x14ac:dyDescent="0.2">
      <c r="A51" s="44" t="s">
        <v>159</v>
      </c>
      <c r="B51" s="56">
        <v>203</v>
      </c>
      <c r="C51" s="45" t="s">
        <v>157</v>
      </c>
      <c r="E51" s="44" t="s">
        <v>158</v>
      </c>
      <c r="F51" s="47"/>
      <c r="G51" s="57">
        <f>VLOOKUP(B51,[1]NOx!$I$6:$I$101,1,FALSE)</f>
        <v>203</v>
      </c>
      <c r="H51" s="93"/>
      <c r="I51" s="94"/>
      <c r="J51" s="95"/>
      <c r="K51" s="96"/>
    </row>
    <row r="52" spans="1:11" x14ac:dyDescent="0.2">
      <c r="A52" s="44" t="s">
        <v>160</v>
      </c>
      <c r="B52" s="56">
        <v>204</v>
      </c>
      <c r="C52" s="45" t="s">
        <v>157</v>
      </c>
      <c r="E52" s="44" t="s">
        <v>158</v>
      </c>
      <c r="F52" s="47"/>
      <c r="G52" s="57">
        <f>VLOOKUP(B52,[1]NOx!$I$6:$I$101,1,FALSE)</f>
        <v>204</v>
      </c>
      <c r="H52" s="93"/>
      <c r="I52" s="94"/>
      <c r="J52" s="95"/>
      <c r="K52" s="96"/>
    </row>
    <row r="53" spans="1:11" x14ac:dyDescent="0.2">
      <c r="A53" s="44" t="s">
        <v>161</v>
      </c>
      <c r="B53" s="56">
        <v>206</v>
      </c>
      <c r="C53" s="45" t="s">
        <v>162</v>
      </c>
      <c r="E53" s="44" t="s">
        <v>134</v>
      </c>
      <c r="F53" s="47"/>
      <c r="G53" s="57">
        <f>VLOOKUP(B53,[1]NOx!$I$6:$I$101,1,FALSE)</f>
        <v>206</v>
      </c>
      <c r="H53" s="93"/>
      <c r="I53" s="94"/>
      <c r="J53" s="95"/>
      <c r="K53" s="96"/>
    </row>
    <row r="54" spans="1:11" x14ac:dyDescent="0.2">
      <c r="A54" s="44" t="s">
        <v>163</v>
      </c>
      <c r="B54" s="56">
        <v>207</v>
      </c>
      <c r="C54" s="45" t="s">
        <v>162</v>
      </c>
      <c r="E54" s="44" t="s">
        <v>134</v>
      </c>
      <c r="F54" s="47"/>
      <c r="G54" s="57">
        <f>VLOOKUP(B54,[1]NOx!$I$6:$I$101,1,FALSE)</f>
        <v>207</v>
      </c>
      <c r="H54" s="93"/>
      <c r="I54" s="94"/>
      <c r="J54" s="95"/>
      <c r="K54" s="96"/>
    </row>
    <row r="55" spans="1:11" x14ac:dyDescent="0.2">
      <c r="A55" s="44" t="s">
        <v>164</v>
      </c>
      <c r="B55" s="56">
        <v>208</v>
      </c>
      <c r="C55" s="45" t="s">
        <v>162</v>
      </c>
      <c r="E55" s="44" t="s">
        <v>134</v>
      </c>
      <c r="F55" s="47"/>
      <c r="G55" s="57">
        <f>VLOOKUP(B55,[1]NOx!$I$6:$I$101,1,FALSE)</f>
        <v>208</v>
      </c>
      <c r="H55" s="93"/>
      <c r="I55" s="94"/>
      <c r="J55" s="95"/>
      <c r="K55" s="96"/>
    </row>
    <row r="56" spans="1:11" x14ac:dyDescent="0.2">
      <c r="A56" s="44" t="s">
        <v>20</v>
      </c>
      <c r="B56" s="56">
        <v>213</v>
      </c>
      <c r="C56" s="45" t="s">
        <v>49</v>
      </c>
      <c r="E56" s="44" t="s">
        <v>283</v>
      </c>
      <c r="F56" s="47"/>
      <c r="G56" s="57">
        <f>VLOOKUP(B56,[1]NOx!$I$6:$I$101,1,FALSE)</f>
        <v>213</v>
      </c>
      <c r="H56" s="93"/>
      <c r="I56" s="94"/>
      <c r="J56" s="95"/>
      <c r="K56" s="96"/>
    </row>
    <row r="57" spans="1:11" x14ac:dyDescent="0.2">
      <c r="A57" s="44" t="s">
        <v>165</v>
      </c>
      <c r="B57" s="56">
        <v>218</v>
      </c>
      <c r="C57" s="45" t="s">
        <v>166</v>
      </c>
      <c r="E57" s="44" t="s">
        <v>167</v>
      </c>
      <c r="F57" s="47"/>
      <c r="G57" s="57">
        <f>VLOOKUP(B57,[1]NOx!$I$6:$I$101,1,FALSE)</f>
        <v>218</v>
      </c>
      <c r="H57" s="93"/>
      <c r="I57" s="94"/>
      <c r="J57" s="95"/>
      <c r="K57" s="96"/>
    </row>
    <row r="58" spans="1:11" x14ac:dyDescent="0.2">
      <c r="A58" s="44" t="s">
        <v>168</v>
      </c>
      <c r="B58" s="56">
        <v>219</v>
      </c>
      <c r="C58" s="45" t="s">
        <v>166</v>
      </c>
      <c r="E58" s="44" t="s">
        <v>167</v>
      </c>
      <c r="F58" s="47"/>
      <c r="G58" s="57">
        <f>VLOOKUP(B58,[1]NOx!$I$6:$I$101,1,FALSE)</f>
        <v>219</v>
      </c>
      <c r="H58" s="93"/>
      <c r="I58" s="94"/>
      <c r="J58" s="95"/>
      <c r="K58" s="96"/>
    </row>
    <row r="59" spans="1:11" x14ac:dyDescent="0.2">
      <c r="A59" s="44" t="s">
        <v>169</v>
      </c>
      <c r="B59" s="56">
        <v>220</v>
      </c>
      <c r="C59" s="45" t="s">
        <v>51</v>
      </c>
      <c r="E59" s="44" t="s">
        <v>64</v>
      </c>
      <c r="F59" s="47"/>
      <c r="G59" s="57">
        <f>VLOOKUP(B59,[1]NOx!$I$6:$I$101,1,FALSE)</f>
        <v>220</v>
      </c>
      <c r="H59" s="93"/>
      <c r="I59" s="94"/>
      <c r="J59" s="95"/>
      <c r="K59" s="96"/>
    </row>
    <row r="60" spans="1:11" x14ac:dyDescent="0.2">
      <c r="A60" s="44" t="s">
        <v>170</v>
      </c>
      <c r="B60" s="56" t="s">
        <v>267</v>
      </c>
      <c r="C60" s="45" t="s">
        <v>171</v>
      </c>
      <c r="E60" s="44" t="s">
        <v>172</v>
      </c>
      <c r="F60" s="47"/>
      <c r="G60" s="57" t="str">
        <f>VLOOKUP(B60,[1]NOx!$I$6:$I$101,1,FALSE)</f>
        <v>221/414</v>
      </c>
      <c r="H60" s="93"/>
      <c r="I60" s="94"/>
      <c r="J60" s="95"/>
      <c r="K60" s="96"/>
    </row>
    <row r="61" spans="1:11" x14ac:dyDescent="0.2">
      <c r="A61" s="44" t="s">
        <v>173</v>
      </c>
      <c r="B61" s="56">
        <v>254</v>
      </c>
      <c r="C61" s="45" t="s">
        <v>53</v>
      </c>
      <c r="E61" s="44" t="s">
        <v>174</v>
      </c>
      <c r="F61" s="47"/>
      <c r="G61" s="57">
        <f>VLOOKUP(B61,[1]NOx!$I$6:$I$101,1,FALSE)</f>
        <v>254</v>
      </c>
      <c r="H61" s="93"/>
      <c r="I61" s="94"/>
      <c r="J61" s="95"/>
      <c r="K61" s="96"/>
    </row>
    <row r="62" spans="1:11" x14ac:dyDescent="0.2">
      <c r="A62" s="44" t="s">
        <v>175</v>
      </c>
      <c r="B62" s="56">
        <v>264</v>
      </c>
      <c r="C62" s="45" t="s">
        <v>52</v>
      </c>
      <c r="E62" s="44" t="s">
        <v>276</v>
      </c>
      <c r="F62" s="47"/>
      <c r="G62" s="57">
        <f>VLOOKUP(B62,[1]NOx!$I$6:$I$101,1,FALSE)</f>
        <v>264</v>
      </c>
      <c r="H62" s="93"/>
      <c r="I62" s="94"/>
      <c r="J62" s="95"/>
      <c r="K62" s="96"/>
    </row>
    <row r="63" spans="1:11" x14ac:dyDescent="0.2">
      <c r="A63" s="44" t="s">
        <v>176</v>
      </c>
      <c r="B63" s="56">
        <v>267</v>
      </c>
      <c r="C63" s="45" t="s">
        <v>177</v>
      </c>
      <c r="E63" s="44" t="s">
        <v>178</v>
      </c>
      <c r="F63" s="47"/>
      <c r="G63" s="57">
        <f>VLOOKUP(B63,[1]NOx!$I$6:$I$101,1,FALSE)</f>
        <v>267</v>
      </c>
      <c r="H63" s="93"/>
      <c r="I63" s="94"/>
      <c r="J63" s="95"/>
      <c r="K63" s="96"/>
    </row>
    <row r="64" spans="1:11" x14ac:dyDescent="0.2">
      <c r="A64" s="44" t="s">
        <v>179</v>
      </c>
      <c r="B64" s="56">
        <v>269</v>
      </c>
      <c r="C64" s="45" t="s">
        <v>180</v>
      </c>
      <c r="E64" s="44" t="s">
        <v>273</v>
      </c>
      <c r="F64" s="47"/>
      <c r="G64" s="57">
        <f>VLOOKUP(B64,[1]NOx!$I$6:$I$101,1,FALSE)</f>
        <v>269</v>
      </c>
      <c r="H64" s="105" t="s">
        <v>272</v>
      </c>
      <c r="I64" s="94"/>
      <c r="J64" s="95"/>
      <c r="K64" s="96"/>
    </row>
    <row r="65" spans="1:11" x14ac:dyDescent="0.2">
      <c r="A65" s="44" t="s">
        <v>181</v>
      </c>
      <c r="B65" s="56">
        <v>268</v>
      </c>
      <c r="C65" s="45" t="s">
        <v>180</v>
      </c>
      <c r="E65" s="44" t="s">
        <v>273</v>
      </c>
      <c r="F65" s="47"/>
      <c r="G65" s="57">
        <f>VLOOKUP(B65,[1]NOx!$I$6:$I$101,1,FALSE)</f>
        <v>268</v>
      </c>
      <c r="H65" s="105" t="s">
        <v>272</v>
      </c>
      <c r="I65" s="94"/>
      <c r="J65" s="95"/>
      <c r="K65" s="96"/>
    </row>
    <row r="66" spans="1:11" x14ac:dyDescent="0.2">
      <c r="A66" s="44" t="s">
        <v>182</v>
      </c>
      <c r="B66" s="56">
        <v>271</v>
      </c>
      <c r="C66" s="45" t="s">
        <v>183</v>
      </c>
      <c r="E66" s="44" t="s">
        <v>260</v>
      </c>
      <c r="F66" s="47"/>
      <c r="G66" s="57">
        <f>VLOOKUP(B66,[1]NOx!$I$6:$I$101,1,FALSE)</f>
        <v>271</v>
      </c>
      <c r="H66" s="105" t="s">
        <v>261</v>
      </c>
      <c r="I66" s="102" t="s">
        <v>182</v>
      </c>
      <c r="J66" s="103">
        <v>271</v>
      </c>
      <c r="K66" s="104" t="s">
        <v>183</v>
      </c>
    </row>
    <row r="67" spans="1:11" x14ac:dyDescent="0.2">
      <c r="A67" s="44" t="s">
        <v>184</v>
      </c>
      <c r="B67" s="56">
        <v>272</v>
      </c>
      <c r="C67" s="45" t="s">
        <v>185</v>
      </c>
      <c r="E67" s="44" t="s">
        <v>178</v>
      </c>
      <c r="F67" s="47"/>
      <c r="G67" s="57">
        <f>VLOOKUP(B67,[1]NOx!$I$6:$I$101,1,FALSE)</f>
        <v>272</v>
      </c>
      <c r="H67" s="93"/>
      <c r="I67" s="94"/>
      <c r="J67" s="95"/>
      <c r="K67" s="96"/>
    </row>
    <row r="68" spans="1:11" x14ac:dyDescent="0.2">
      <c r="A68" s="44" t="s">
        <v>186</v>
      </c>
      <c r="B68" s="56">
        <v>273</v>
      </c>
      <c r="C68" s="45" t="s">
        <v>185</v>
      </c>
      <c r="E68" s="44" t="s">
        <v>178</v>
      </c>
      <c r="F68" s="47"/>
      <c r="G68" s="57">
        <f>VLOOKUP(B68,[1]NOx!$I$6:$I$101,1,FALSE)</f>
        <v>273</v>
      </c>
      <c r="H68" s="93"/>
      <c r="I68" s="94"/>
      <c r="J68" s="95"/>
      <c r="K68" s="96"/>
    </row>
    <row r="69" spans="1:11" x14ac:dyDescent="0.2">
      <c r="A69" s="44" t="s">
        <v>187</v>
      </c>
      <c r="B69" s="56">
        <v>276</v>
      </c>
      <c r="C69" s="45" t="s">
        <v>188</v>
      </c>
      <c r="E69" s="44" t="s">
        <v>178</v>
      </c>
      <c r="F69" s="47"/>
      <c r="G69" s="57">
        <f>VLOOKUP(B69,[1]NOx!$I$6:$I$101,1,FALSE)</f>
        <v>276</v>
      </c>
      <c r="H69" s="93"/>
      <c r="I69" s="94"/>
      <c r="J69" s="95"/>
      <c r="K69" s="96"/>
    </row>
    <row r="70" spans="1:11" x14ac:dyDescent="0.2">
      <c r="A70" s="44" t="s">
        <v>189</v>
      </c>
      <c r="B70" s="56">
        <v>277</v>
      </c>
      <c r="C70" s="45" t="s">
        <v>188</v>
      </c>
      <c r="E70" s="44" t="s">
        <v>178</v>
      </c>
      <c r="F70" s="47"/>
      <c r="G70" s="57">
        <f>VLOOKUP(B70,[1]NOx!$I$6:$I$101,1,FALSE)</f>
        <v>277</v>
      </c>
      <c r="H70" s="93"/>
      <c r="I70" s="94"/>
      <c r="J70" s="95"/>
      <c r="K70" s="96"/>
    </row>
    <row r="71" spans="1:11" x14ac:dyDescent="0.2">
      <c r="A71" s="44" t="s">
        <v>190</v>
      </c>
      <c r="B71" s="56">
        <v>283</v>
      </c>
      <c r="C71" s="45" t="s">
        <v>191</v>
      </c>
      <c r="E71" s="44" t="s">
        <v>178</v>
      </c>
      <c r="F71" s="47"/>
      <c r="G71" s="57">
        <f>VLOOKUP(B71,[1]NOx!$I$6:$I$101,1,FALSE)</f>
        <v>283</v>
      </c>
      <c r="H71" s="93"/>
      <c r="I71" s="94"/>
      <c r="J71" s="95"/>
      <c r="K71" s="96"/>
    </row>
    <row r="72" spans="1:11" x14ac:dyDescent="0.2">
      <c r="A72" s="44" t="s">
        <v>192</v>
      </c>
      <c r="B72" s="56">
        <v>292</v>
      </c>
      <c r="C72" s="45" t="s">
        <v>24</v>
      </c>
      <c r="E72" s="44" t="s">
        <v>193</v>
      </c>
      <c r="F72" s="47"/>
      <c r="G72" s="57">
        <f>VLOOKUP(B72,[1]NOx!$I$6:$I$101,1,FALSE)</f>
        <v>292</v>
      </c>
      <c r="H72" s="93"/>
      <c r="I72" s="94"/>
      <c r="J72" s="95"/>
      <c r="K72" s="96"/>
    </row>
    <row r="73" spans="1:11" x14ac:dyDescent="0.2">
      <c r="A73" s="44" t="s">
        <v>194</v>
      </c>
      <c r="B73" s="56">
        <v>294</v>
      </c>
      <c r="C73" s="45" t="s">
        <v>195</v>
      </c>
      <c r="E73" s="44" t="s">
        <v>196</v>
      </c>
      <c r="F73" s="47"/>
      <c r="G73" s="57">
        <f>VLOOKUP(B73,[1]NOx!$I$6:$I$101,1,FALSE)</f>
        <v>294</v>
      </c>
      <c r="H73" s="93"/>
      <c r="I73" s="94"/>
      <c r="J73" s="95"/>
      <c r="K73" s="96"/>
    </row>
    <row r="74" spans="1:11" x14ac:dyDescent="0.2">
      <c r="A74" s="44" t="s">
        <v>197</v>
      </c>
      <c r="B74" s="56">
        <v>295</v>
      </c>
      <c r="C74" s="45" t="s">
        <v>198</v>
      </c>
      <c r="E74" s="44" t="s">
        <v>199</v>
      </c>
      <c r="F74" s="47"/>
      <c r="G74" s="57">
        <f>VLOOKUP(B74,[1]NOx!$I$6:$I$101,1,FALSE)</f>
        <v>295</v>
      </c>
      <c r="H74" s="93"/>
      <c r="I74" s="94"/>
      <c r="J74" s="95"/>
      <c r="K74" s="96"/>
    </row>
    <row r="75" spans="1:11" x14ac:dyDescent="0.2">
      <c r="A75" s="44" t="s">
        <v>200</v>
      </c>
      <c r="B75" s="56">
        <v>296</v>
      </c>
      <c r="C75" s="45" t="s">
        <v>201</v>
      </c>
      <c r="E75" s="44" t="s">
        <v>199</v>
      </c>
      <c r="F75" s="47"/>
      <c r="G75" s="57">
        <f>VLOOKUP(B75,[1]NOx!$I$6:$I$101,1,FALSE)</f>
        <v>296</v>
      </c>
      <c r="H75" s="93"/>
      <c r="I75" s="94"/>
      <c r="J75" s="95"/>
      <c r="K75" s="96"/>
    </row>
    <row r="76" spans="1:11" x14ac:dyDescent="0.2">
      <c r="A76" s="44" t="s">
        <v>243</v>
      </c>
      <c r="B76" s="56">
        <v>297</v>
      </c>
      <c r="C76" s="45" t="s">
        <v>245</v>
      </c>
      <c r="E76" s="44" t="s">
        <v>242</v>
      </c>
      <c r="F76" s="47"/>
      <c r="G76" s="57">
        <f>VLOOKUP(B76,[1]NOx!$I$6:$I$101,1,FALSE)</f>
        <v>297</v>
      </c>
      <c r="H76" s="93"/>
      <c r="I76" s="94"/>
      <c r="J76" s="95"/>
      <c r="K76" s="96"/>
    </row>
    <row r="77" spans="1:11" x14ac:dyDescent="0.2">
      <c r="A77" s="44" t="s">
        <v>202</v>
      </c>
      <c r="B77" s="56">
        <v>299</v>
      </c>
      <c r="C77" s="45" t="s">
        <v>203</v>
      </c>
      <c r="E77" s="44" t="s">
        <v>204</v>
      </c>
      <c r="F77" s="47"/>
      <c r="G77" s="57">
        <f>VLOOKUP(B77,[1]NOx!$I$6:$I$101,1,FALSE)</f>
        <v>299</v>
      </c>
      <c r="H77" s="93"/>
      <c r="I77" s="94"/>
      <c r="J77" s="95"/>
      <c r="K77" s="96"/>
    </row>
    <row r="78" spans="1:11" x14ac:dyDescent="0.2">
      <c r="A78" s="44" t="s">
        <v>205</v>
      </c>
      <c r="B78" s="56">
        <v>300</v>
      </c>
      <c r="C78" s="45" t="s">
        <v>203</v>
      </c>
      <c r="E78" s="44" t="s">
        <v>204</v>
      </c>
      <c r="F78" s="47"/>
      <c r="G78" s="57">
        <f>VLOOKUP(B78,[1]NOx!$I$6:$I$101,1,FALSE)</f>
        <v>300</v>
      </c>
      <c r="H78" s="93"/>
      <c r="I78" s="94"/>
      <c r="J78" s="95"/>
      <c r="K78" s="96"/>
    </row>
    <row r="79" spans="1:11" x14ac:dyDescent="0.2">
      <c r="A79" s="44" t="s">
        <v>206</v>
      </c>
      <c r="B79" s="56">
        <v>301</v>
      </c>
      <c r="C79" s="45" t="s">
        <v>203</v>
      </c>
      <c r="E79" s="44" t="s">
        <v>204</v>
      </c>
      <c r="F79" s="47"/>
      <c r="G79" s="57">
        <f>VLOOKUP(B79,[1]NOx!$I$6:$I$101,1,FALSE)</f>
        <v>301</v>
      </c>
      <c r="H79" s="93"/>
      <c r="I79" s="94"/>
      <c r="J79" s="95"/>
      <c r="K79" s="96"/>
    </row>
    <row r="80" spans="1:11" x14ac:dyDescent="0.2">
      <c r="A80" s="44" t="s">
        <v>207</v>
      </c>
      <c r="B80" s="56">
        <v>302</v>
      </c>
      <c r="C80" s="45" t="s">
        <v>203</v>
      </c>
      <c r="E80" s="44" t="s">
        <v>204</v>
      </c>
      <c r="F80" s="47"/>
      <c r="G80" s="57">
        <f>VLOOKUP(B80,[1]NOx!$I$6:$I$101,1,FALSE)</f>
        <v>302</v>
      </c>
      <c r="H80" s="93"/>
      <c r="I80" s="94"/>
      <c r="J80" s="95"/>
      <c r="K80" s="96"/>
    </row>
    <row r="81" spans="1:11" x14ac:dyDescent="0.2">
      <c r="A81" s="44" t="s">
        <v>208</v>
      </c>
      <c r="B81" s="56">
        <v>309</v>
      </c>
      <c r="C81" s="45" t="s">
        <v>209</v>
      </c>
      <c r="E81" s="44" t="s">
        <v>158</v>
      </c>
      <c r="F81" s="47"/>
      <c r="G81" s="57">
        <f>VLOOKUP(B81,[1]NOx!$I$6:$I$101,1,FALSE)</f>
        <v>309</v>
      </c>
      <c r="H81" s="93"/>
      <c r="I81" s="94"/>
      <c r="J81" s="95"/>
      <c r="K81" s="96"/>
    </row>
    <row r="82" spans="1:11" x14ac:dyDescent="0.2">
      <c r="A82" s="44" t="s">
        <v>210</v>
      </c>
      <c r="B82" s="56">
        <v>311</v>
      </c>
      <c r="C82" s="45" t="s">
        <v>211</v>
      </c>
      <c r="E82" s="44" t="s">
        <v>284</v>
      </c>
      <c r="F82" s="47"/>
      <c r="G82" s="57">
        <f>VLOOKUP(B82,[1]NOx!$I$6:$I$101,1,FALSE)</f>
        <v>311</v>
      </c>
      <c r="H82" s="93"/>
      <c r="I82" s="94"/>
      <c r="J82" s="95"/>
      <c r="K82" s="96"/>
    </row>
    <row r="83" spans="1:11" x14ac:dyDescent="0.2">
      <c r="A83" s="44" t="s">
        <v>212</v>
      </c>
      <c r="B83" s="56">
        <v>312</v>
      </c>
      <c r="C83" s="45" t="s">
        <v>213</v>
      </c>
      <c r="E83" s="44" t="s">
        <v>214</v>
      </c>
      <c r="F83" s="47"/>
      <c r="G83" s="57">
        <f>VLOOKUP(B83,[1]NOx!$I$6:$I$101,1,FALSE)</f>
        <v>312</v>
      </c>
      <c r="H83" s="93"/>
      <c r="I83" s="94"/>
      <c r="J83" s="95"/>
      <c r="K83" s="96"/>
    </row>
    <row r="84" spans="1:11" x14ac:dyDescent="0.2">
      <c r="A84" s="44" t="s">
        <v>215</v>
      </c>
      <c r="B84" s="56">
        <v>316</v>
      </c>
      <c r="C84" s="45" t="s">
        <v>216</v>
      </c>
      <c r="E84" s="44" t="s">
        <v>217</v>
      </c>
      <c r="F84" s="47"/>
      <c r="G84" s="57">
        <f>VLOOKUP(B84,[1]NOx!$I$6:$I$101,1,FALSE)</f>
        <v>316</v>
      </c>
      <c r="H84" s="93"/>
      <c r="I84" s="94"/>
      <c r="J84" s="95"/>
      <c r="K84" s="96"/>
    </row>
    <row r="85" spans="1:11" x14ac:dyDescent="0.2">
      <c r="A85" s="44" t="s">
        <v>218</v>
      </c>
      <c r="B85" s="56">
        <v>317</v>
      </c>
      <c r="C85" s="45" t="s">
        <v>216</v>
      </c>
      <c r="E85" s="44" t="s">
        <v>217</v>
      </c>
      <c r="F85" s="47"/>
      <c r="G85" s="57">
        <f>VLOOKUP(B85,[1]NOx!$I$6:$I$101,1,FALSE)</f>
        <v>317</v>
      </c>
      <c r="H85" s="93"/>
      <c r="I85" s="94"/>
      <c r="J85" s="95"/>
      <c r="K85" s="96"/>
    </row>
    <row r="86" spans="1:11" x14ac:dyDescent="0.2">
      <c r="A86" s="44" t="s">
        <v>219</v>
      </c>
      <c r="B86" s="56">
        <v>318</v>
      </c>
      <c r="C86" s="45" t="s">
        <v>216</v>
      </c>
      <c r="E86" s="44" t="s">
        <v>217</v>
      </c>
      <c r="F86" s="47"/>
      <c r="G86" s="57">
        <f>VLOOKUP(B86,[1]NOx!$I$6:$I$101,1,FALSE)</f>
        <v>318</v>
      </c>
      <c r="H86" s="93"/>
      <c r="I86" s="94"/>
      <c r="J86" s="95"/>
      <c r="K86" s="96"/>
    </row>
    <row r="87" spans="1:11" x14ac:dyDescent="0.2">
      <c r="A87" s="44" t="s">
        <v>271</v>
      </c>
      <c r="B87" s="56">
        <v>319</v>
      </c>
      <c r="C87" s="45" t="s">
        <v>216</v>
      </c>
      <c r="E87" s="44" t="s">
        <v>217</v>
      </c>
      <c r="F87" s="47"/>
      <c r="G87" s="57">
        <f>VLOOKUP(B87,[1]NOx!$I$6:$I$101,1,FALSE)</f>
        <v>319</v>
      </c>
      <c r="H87" s="93"/>
      <c r="I87" s="97"/>
      <c r="J87" s="95"/>
      <c r="K87" s="96"/>
    </row>
    <row r="88" spans="1:11" x14ac:dyDescent="0.2">
      <c r="A88" s="44" t="s">
        <v>220</v>
      </c>
      <c r="B88" s="56">
        <v>330</v>
      </c>
      <c r="C88" s="45" t="s">
        <v>25</v>
      </c>
      <c r="E88" s="44" t="s">
        <v>63</v>
      </c>
      <c r="F88" s="47"/>
      <c r="G88" s="57">
        <f>VLOOKUP(B88,[1]NOx!$I$6:$I$101,1,FALSE)</f>
        <v>330</v>
      </c>
      <c r="H88" s="93"/>
      <c r="I88" s="97"/>
      <c r="J88" s="95"/>
      <c r="K88" s="96"/>
    </row>
    <row r="89" spans="1:11" x14ac:dyDescent="0.2">
      <c r="A89" s="44" t="s">
        <v>221</v>
      </c>
      <c r="B89" s="56">
        <v>337</v>
      </c>
      <c r="C89" s="45" t="s">
        <v>222</v>
      </c>
      <c r="E89" s="44" t="s">
        <v>57</v>
      </c>
      <c r="F89" s="47"/>
      <c r="G89" s="57">
        <f>VLOOKUP(B89,[1]NOx!$I$6:$I$101,1,FALSE)</f>
        <v>337</v>
      </c>
      <c r="H89" s="93"/>
      <c r="I89" s="94"/>
      <c r="J89" s="95"/>
      <c r="K89" s="96"/>
    </row>
    <row r="90" spans="1:11" x14ac:dyDescent="0.2">
      <c r="A90" s="44" t="s">
        <v>223</v>
      </c>
      <c r="B90" s="56">
        <v>338</v>
      </c>
      <c r="C90" s="45" t="s">
        <v>222</v>
      </c>
      <c r="E90" s="44" t="s">
        <v>57</v>
      </c>
      <c r="F90" s="47"/>
      <c r="G90" s="57">
        <f>VLOOKUP(B90,[1]NOx!$I$6:$I$101,1,FALSE)</f>
        <v>338</v>
      </c>
      <c r="H90" s="93"/>
      <c r="I90" s="94"/>
      <c r="J90" s="95"/>
      <c r="K90" s="96"/>
    </row>
    <row r="91" spans="1:11" x14ac:dyDescent="0.2">
      <c r="A91" s="44" t="s">
        <v>224</v>
      </c>
      <c r="B91" s="56">
        <v>339</v>
      </c>
      <c r="C91" s="45" t="s">
        <v>222</v>
      </c>
      <c r="E91" s="44" t="s">
        <v>57</v>
      </c>
      <c r="F91" s="47"/>
      <c r="G91" s="57">
        <f>VLOOKUP(B91,[1]NOx!$I$6:$I$101,1,FALSE)</f>
        <v>339</v>
      </c>
      <c r="H91" s="93"/>
      <c r="I91" s="94"/>
      <c r="J91" s="95"/>
      <c r="K91" s="96"/>
    </row>
    <row r="92" spans="1:11" x14ac:dyDescent="0.2">
      <c r="A92" s="44" t="s">
        <v>225</v>
      </c>
      <c r="B92" s="56">
        <v>340</v>
      </c>
      <c r="C92" s="45" t="s">
        <v>222</v>
      </c>
      <c r="E92" s="44" t="s">
        <v>57</v>
      </c>
      <c r="F92" s="47"/>
      <c r="G92" s="57">
        <f>VLOOKUP(B92,[1]NOx!$I$6:$I$101,1,FALSE)</f>
        <v>340</v>
      </c>
      <c r="H92" s="93"/>
      <c r="I92" s="94"/>
      <c r="J92" s="95"/>
      <c r="K92" s="96"/>
    </row>
    <row r="93" spans="1:11" x14ac:dyDescent="0.2">
      <c r="A93" s="44" t="s">
        <v>277</v>
      </c>
      <c r="B93" s="56">
        <v>341</v>
      </c>
      <c r="C93" s="45" t="s">
        <v>226</v>
      </c>
      <c r="E93" s="44" t="s">
        <v>280</v>
      </c>
      <c r="F93" s="47"/>
      <c r="G93" s="57">
        <f>VLOOKUP(B93,[1]NOx!$I$6:$I$101,1,FALSE)</f>
        <v>341</v>
      </c>
      <c r="H93" s="93"/>
      <c r="I93" s="94"/>
      <c r="J93" s="95"/>
      <c r="K93" s="96"/>
    </row>
    <row r="94" spans="1:11" x14ac:dyDescent="0.2">
      <c r="A94" s="44" t="s">
        <v>278</v>
      </c>
      <c r="B94" s="56">
        <v>342</v>
      </c>
      <c r="C94" s="45" t="s">
        <v>226</v>
      </c>
      <c r="E94" s="44" t="s">
        <v>280</v>
      </c>
      <c r="F94" s="47"/>
      <c r="G94" s="57">
        <f>VLOOKUP(B94,[1]NOx!$I$6:$I$101,1,FALSE)</f>
        <v>342</v>
      </c>
      <c r="H94" s="93"/>
      <c r="I94" s="94"/>
      <c r="J94" s="95"/>
      <c r="K94" s="96"/>
    </row>
    <row r="95" spans="1:11" x14ac:dyDescent="0.2">
      <c r="A95" s="44" t="s">
        <v>279</v>
      </c>
      <c r="B95" s="56">
        <v>343</v>
      </c>
      <c r="C95" s="45" t="s">
        <v>226</v>
      </c>
      <c r="E95" s="44" t="s">
        <v>280</v>
      </c>
      <c r="F95" s="47"/>
      <c r="G95" s="57">
        <f>VLOOKUP(B95,[1]NOx!$I$6:$I$101,1,FALSE)</f>
        <v>343</v>
      </c>
      <c r="H95" s="93"/>
      <c r="I95" s="94"/>
      <c r="J95" s="95"/>
      <c r="K95" s="96"/>
    </row>
    <row r="96" spans="1:11" x14ac:dyDescent="0.2">
      <c r="A96" s="44" t="s">
        <v>288</v>
      </c>
      <c r="B96" s="56">
        <v>354</v>
      </c>
      <c r="C96" s="45" t="s">
        <v>50</v>
      </c>
      <c r="E96" s="44" t="s">
        <v>291</v>
      </c>
      <c r="F96" s="47"/>
      <c r="G96" s="57">
        <f>VLOOKUP(B96,[1]NOx!$I$6:$I$101,1,FALSE)</f>
        <v>354</v>
      </c>
      <c r="H96" s="93"/>
      <c r="I96" s="94"/>
      <c r="J96" s="95"/>
      <c r="K96" s="96"/>
    </row>
    <row r="97" spans="1:11" x14ac:dyDescent="0.2">
      <c r="A97" s="44" t="s">
        <v>227</v>
      </c>
      <c r="B97" s="56">
        <v>360</v>
      </c>
      <c r="C97" s="45" t="s">
        <v>228</v>
      </c>
      <c r="E97" s="44" t="s">
        <v>289</v>
      </c>
      <c r="F97" s="47"/>
      <c r="G97" s="57">
        <f>VLOOKUP(B97,[1]NOx!$I$6:$I$101,1,FALSE)</f>
        <v>360</v>
      </c>
      <c r="H97" s="93"/>
      <c r="I97" s="94"/>
      <c r="J97" s="95"/>
      <c r="K97" s="96"/>
    </row>
    <row r="98" spans="1:11" x14ac:dyDescent="0.2">
      <c r="A98" s="44" t="s">
        <v>229</v>
      </c>
      <c r="B98" s="56">
        <v>408</v>
      </c>
      <c r="C98" s="45" t="s">
        <v>138</v>
      </c>
      <c r="E98" s="44" t="s">
        <v>139</v>
      </c>
      <c r="F98" s="47"/>
      <c r="G98" s="57">
        <f>VLOOKUP(B98,[1]NOx!$I$6:$I$101,1,FALSE)</f>
        <v>408</v>
      </c>
      <c r="H98" s="93"/>
      <c r="I98" s="94"/>
      <c r="J98" s="95"/>
      <c r="K98" s="96"/>
    </row>
    <row r="99" spans="1:11" x14ac:dyDescent="0.2">
      <c r="A99" s="44" t="s">
        <v>230</v>
      </c>
      <c r="B99" s="56">
        <v>417</v>
      </c>
      <c r="C99" s="45" t="s">
        <v>133</v>
      </c>
      <c r="E99" s="44" t="s">
        <v>134</v>
      </c>
      <c r="F99" s="47"/>
      <c r="G99" s="57">
        <f>VLOOKUP(B99,[1]NOx!$I$6:$I$101,1,FALSE)</f>
        <v>417</v>
      </c>
      <c r="H99" s="93"/>
      <c r="I99" s="94"/>
      <c r="J99" s="95"/>
      <c r="K99" s="96"/>
    </row>
    <row r="100" spans="1:11" ht="10.8" thickBot="1" x14ac:dyDescent="0.25">
      <c r="A100" s="44" t="s">
        <v>231</v>
      </c>
      <c r="B100" s="56">
        <v>418</v>
      </c>
      <c r="C100" s="45" t="s">
        <v>71</v>
      </c>
      <c r="E100" s="44" t="s">
        <v>72</v>
      </c>
      <c r="F100" s="47"/>
      <c r="G100" s="57">
        <f>VLOOKUP(B100,[1]NOx!$I$6:$I$101,1,FALSE)</f>
        <v>418</v>
      </c>
      <c r="H100" s="98"/>
      <c r="I100" s="99"/>
      <c r="J100" s="100"/>
      <c r="K100" s="101"/>
    </row>
    <row r="101" spans="1:11" ht="10.8" thickTop="1" x14ac:dyDescent="0.2">
      <c r="B101" s="41"/>
      <c r="C101" s="48"/>
      <c r="F101" s="47"/>
      <c r="G101" s="57"/>
    </row>
    <row r="102" spans="1:11" x14ac:dyDescent="0.2">
      <c r="B102" s="41"/>
      <c r="C102" s="48"/>
      <c r="F102" s="47"/>
      <c r="G102" s="55" t="s">
        <v>269</v>
      </c>
    </row>
    <row r="103" spans="1:11" x14ac:dyDescent="0.2">
      <c r="C103" s="48"/>
      <c r="F103" s="47"/>
    </row>
  </sheetData>
  <sheetProtection algorithmName="SHA-512" hashValue="1od79hcKy/mg2n7QjXS7A2IcGTR8uSaAyZ/8MBZjZFvU3knLUACl9a7ZJczqmU4YvIl8Pl+SKvTItbL/hd+t+Q==" saltValue="mxN/wwpavYMYgCLToE75IQ==" spinCount="100000" sheet="1" objects="1" scenarios="1"/>
  <autoFilter ref="A4:K100" xr:uid="{00000000-0009-0000-0000-000002000000}"/>
  <sortState ref="A5:E101">
    <sortCondition ref="B5:B101"/>
  </sortState>
  <phoneticPr fontId="1" type="noConversion"/>
  <dataValidations count="1">
    <dataValidation type="list" allowBlank="1" showInputMessage="1" showErrorMessage="1" sqref="D5:D6 D62:D94 D101:D102 D98:D99 D9:D60" xr:uid="{00000000-0002-0000-0200-000000000000}">
      <formula1>$Z$331:$Z$342</formula1>
    </dataValidation>
  </dataValidations>
  <pageMargins left="0.75" right="0.75" top="1" bottom="1" header="0.5" footer="0.5"/>
  <pageSetup paperSize="9" orientation="landscape" verticalDpi="1200" r:id="rId1"/>
  <headerFooter alignWithMargins="0">
    <oddHeader>&amp;R            </oddHeader>
    <oddFooter>&amp;C            </oddFooter>
    <evenHeader>&amp;R            </evenHeader>
    <evenFooter>&amp;C            </evenFooter>
    <firstHeader>&amp;R            </firstHeader>
    <firstFooter>&amp;C            </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9" tint="0.79998168889431442"/>
  </sheetPr>
  <dimension ref="A1:G319"/>
  <sheetViews>
    <sheetView workbookViewId="0">
      <selection activeCell="C17" sqref="C17"/>
    </sheetView>
  </sheetViews>
  <sheetFormatPr defaultColWidth="9.21875" defaultRowHeight="10.199999999999999" x14ac:dyDescent="0.2"/>
  <cols>
    <col min="1" max="1" width="13.5546875" style="33" bestFit="1" customWidth="1"/>
    <col min="2" max="2" width="9.21875" style="33"/>
    <col min="3" max="3" width="28.5546875" style="33" customWidth="1"/>
    <col min="4" max="4" width="17" style="33" customWidth="1"/>
    <col min="5" max="5" width="9.21875" style="33"/>
    <col min="6" max="7" width="17.21875" style="33" customWidth="1"/>
    <col min="8" max="16384" width="9.21875" style="33"/>
  </cols>
  <sheetData>
    <row r="1" spans="1:7" x14ac:dyDescent="0.2">
      <c r="F1" s="35" t="s">
        <v>17</v>
      </c>
      <c r="G1" s="33" t="s">
        <v>292</v>
      </c>
    </row>
    <row r="3" spans="1:7" ht="13.2" x14ac:dyDescent="0.25">
      <c r="A3" s="35" t="s">
        <v>67</v>
      </c>
      <c r="C3" s="35" t="s">
        <v>17</v>
      </c>
      <c r="D3" s="33" t="s">
        <v>26</v>
      </c>
      <c r="E3"/>
      <c r="F3" s="35" t="s">
        <v>66</v>
      </c>
      <c r="G3" s="33" t="s">
        <v>26</v>
      </c>
    </row>
    <row r="4" spans="1:7" ht="13.2" x14ac:dyDescent="0.25">
      <c r="A4" s="36">
        <v>2016</v>
      </c>
      <c r="C4" s="36" t="s">
        <v>80</v>
      </c>
      <c r="D4" s="37">
        <v>5</v>
      </c>
      <c r="E4"/>
      <c r="F4" s="36" t="s">
        <v>285</v>
      </c>
      <c r="G4" s="37">
        <v>60</v>
      </c>
    </row>
    <row r="5" spans="1:7" ht="13.2" x14ac:dyDescent="0.25">
      <c r="A5" s="36">
        <v>2017</v>
      </c>
      <c r="C5" s="36" t="s">
        <v>83</v>
      </c>
      <c r="D5" s="37">
        <v>8</v>
      </c>
      <c r="E5"/>
      <c r="F5"/>
      <c r="G5"/>
    </row>
    <row r="6" spans="1:7" ht="13.2" x14ac:dyDescent="0.25">
      <c r="A6" s="36">
        <v>2018</v>
      </c>
      <c r="C6" s="36" t="s">
        <v>89</v>
      </c>
      <c r="D6" s="37">
        <v>32</v>
      </c>
      <c r="E6"/>
      <c r="F6"/>
      <c r="G6"/>
    </row>
    <row r="7" spans="1:7" ht="13.2" x14ac:dyDescent="0.25">
      <c r="A7" s="36">
        <v>2019</v>
      </c>
      <c r="C7" s="36" t="s">
        <v>280</v>
      </c>
      <c r="D7" s="37">
        <v>1026</v>
      </c>
      <c r="E7"/>
      <c r="F7"/>
      <c r="G7"/>
    </row>
    <row r="8" spans="1:7" ht="13.2" x14ac:dyDescent="0.25">
      <c r="A8" s="36">
        <v>2020</v>
      </c>
      <c r="C8" s="36" t="s">
        <v>68</v>
      </c>
      <c r="D8" s="37">
        <v>110</v>
      </c>
      <c r="E8"/>
      <c r="F8"/>
      <c r="G8"/>
    </row>
    <row r="9" spans="1:7" ht="13.2" x14ac:dyDescent="0.25">
      <c r="A9" s="36" t="s">
        <v>233</v>
      </c>
      <c r="C9" s="36" t="s">
        <v>98</v>
      </c>
      <c r="D9" s="37">
        <v>48</v>
      </c>
      <c r="E9"/>
      <c r="F9"/>
      <c r="G9"/>
    </row>
    <row r="10" spans="1:7" ht="13.2" x14ac:dyDescent="0.25">
      <c r="A10" s="36" t="s">
        <v>65</v>
      </c>
      <c r="C10" s="36" t="s">
        <v>281</v>
      </c>
      <c r="D10" s="37">
        <v>159</v>
      </c>
      <c r="E10"/>
      <c r="F10"/>
      <c r="G10"/>
    </row>
    <row r="11" spans="1:7" ht="13.2" x14ac:dyDescent="0.25">
      <c r="A11"/>
      <c r="C11" s="36" t="s">
        <v>110</v>
      </c>
      <c r="D11" s="37">
        <v>167</v>
      </c>
      <c r="E11"/>
      <c r="F11"/>
      <c r="G11"/>
    </row>
    <row r="12" spans="1:7" ht="13.2" x14ac:dyDescent="0.25">
      <c r="A12"/>
      <c r="C12" s="36" t="s">
        <v>292</v>
      </c>
      <c r="D12" s="37">
        <v>60</v>
      </c>
      <c r="E12"/>
      <c r="F12"/>
      <c r="G12"/>
    </row>
    <row r="13" spans="1:7" ht="13.2" x14ac:dyDescent="0.25">
      <c r="A13"/>
      <c r="C13" s="36" t="s">
        <v>27</v>
      </c>
      <c r="D13" s="37">
        <v>91</v>
      </c>
      <c r="E13"/>
      <c r="F13"/>
      <c r="G13"/>
    </row>
    <row r="14" spans="1:7" ht="13.2" x14ac:dyDescent="0.25">
      <c r="A14"/>
      <c r="C14" s="36" t="s">
        <v>95</v>
      </c>
      <c r="D14" s="37">
        <v>39</v>
      </c>
      <c r="E14"/>
      <c r="F14"/>
      <c r="G14"/>
    </row>
    <row r="15" spans="1:7" ht="13.2" x14ac:dyDescent="0.25">
      <c r="C15" s="36" t="s">
        <v>134</v>
      </c>
      <c r="D15" s="37">
        <v>1153</v>
      </c>
      <c r="E15"/>
      <c r="F15"/>
      <c r="G15"/>
    </row>
    <row r="16" spans="1:7" ht="13.2" x14ac:dyDescent="0.25">
      <c r="C16" s="36" t="s">
        <v>115</v>
      </c>
      <c r="D16" s="37">
        <v>305</v>
      </c>
      <c r="E16"/>
      <c r="F16"/>
      <c r="G16"/>
    </row>
    <row r="17" spans="3:7" ht="13.2" x14ac:dyDescent="0.25">
      <c r="C17" s="36" t="s">
        <v>290</v>
      </c>
      <c r="D17" s="37">
        <v>381</v>
      </c>
      <c r="E17"/>
      <c r="F17"/>
      <c r="G17"/>
    </row>
    <row r="18" spans="3:7" ht="13.2" x14ac:dyDescent="0.25">
      <c r="C18" s="36" t="s">
        <v>287</v>
      </c>
      <c r="D18" s="37">
        <v>150</v>
      </c>
      <c r="E18"/>
      <c r="F18"/>
      <c r="G18"/>
    </row>
    <row r="19" spans="3:7" ht="13.2" x14ac:dyDescent="0.25">
      <c r="C19" s="36" t="s">
        <v>149</v>
      </c>
      <c r="D19" s="37">
        <v>135</v>
      </c>
      <c r="E19"/>
      <c r="F19"/>
      <c r="G19"/>
    </row>
    <row r="20" spans="3:7" ht="13.2" x14ac:dyDescent="0.25">
      <c r="C20" s="36" t="s">
        <v>275</v>
      </c>
      <c r="D20" s="37">
        <v>401</v>
      </c>
      <c r="E20"/>
      <c r="F20"/>
      <c r="G20"/>
    </row>
    <row r="21" spans="3:7" ht="13.2" x14ac:dyDescent="0.25">
      <c r="C21" s="36" t="s">
        <v>289</v>
      </c>
      <c r="D21" s="37">
        <v>360</v>
      </c>
      <c r="F21"/>
      <c r="G21"/>
    </row>
    <row r="22" spans="3:7" ht="13.2" x14ac:dyDescent="0.25">
      <c r="C22" s="36" t="s">
        <v>54</v>
      </c>
      <c r="D22" s="37">
        <v>85</v>
      </c>
      <c r="F22"/>
      <c r="G22"/>
    </row>
    <row r="23" spans="3:7" ht="13.2" x14ac:dyDescent="0.25">
      <c r="C23" s="36" t="s">
        <v>260</v>
      </c>
      <c r="D23" s="37">
        <v>271</v>
      </c>
      <c r="F23"/>
      <c r="G23"/>
    </row>
    <row r="24" spans="3:7" ht="13.2" x14ac:dyDescent="0.25">
      <c r="C24" s="36" t="s">
        <v>158</v>
      </c>
      <c r="D24" s="37">
        <v>918</v>
      </c>
      <c r="F24"/>
      <c r="G24"/>
    </row>
    <row r="25" spans="3:7" ht="13.2" x14ac:dyDescent="0.25">
      <c r="C25" s="36" t="s">
        <v>72</v>
      </c>
      <c r="D25" s="37">
        <v>418</v>
      </c>
      <c r="F25"/>
      <c r="G25"/>
    </row>
    <row r="26" spans="3:7" ht="13.2" x14ac:dyDescent="0.25">
      <c r="C26" s="36" t="s">
        <v>167</v>
      </c>
      <c r="D26" s="37">
        <v>437</v>
      </c>
      <c r="F26"/>
      <c r="G26"/>
    </row>
    <row r="27" spans="3:7" ht="13.2" x14ac:dyDescent="0.25">
      <c r="C27" s="36" t="s">
        <v>64</v>
      </c>
      <c r="D27" s="37">
        <v>220</v>
      </c>
      <c r="F27"/>
      <c r="G27"/>
    </row>
    <row r="28" spans="3:7" ht="13.2" x14ac:dyDescent="0.25">
      <c r="C28" s="36" t="s">
        <v>174</v>
      </c>
      <c r="D28" s="37">
        <v>254</v>
      </c>
      <c r="F28"/>
      <c r="G28"/>
    </row>
    <row r="29" spans="3:7" ht="13.2" x14ac:dyDescent="0.25">
      <c r="C29" s="36" t="s">
        <v>172</v>
      </c>
      <c r="D29" s="37">
        <v>0</v>
      </c>
      <c r="F29"/>
      <c r="G29"/>
    </row>
    <row r="30" spans="3:7" ht="13.2" x14ac:dyDescent="0.25">
      <c r="C30" s="36" t="s">
        <v>282</v>
      </c>
      <c r="D30" s="37">
        <v>197</v>
      </c>
      <c r="F30"/>
      <c r="G30"/>
    </row>
    <row r="31" spans="3:7" ht="13.2" x14ac:dyDescent="0.25">
      <c r="C31" s="36" t="s">
        <v>273</v>
      </c>
      <c r="D31" s="37">
        <v>537</v>
      </c>
      <c r="F31"/>
      <c r="G31"/>
    </row>
    <row r="32" spans="3:7" ht="13.2" x14ac:dyDescent="0.25">
      <c r="C32" s="36" t="s">
        <v>178</v>
      </c>
      <c r="D32" s="37">
        <v>1648</v>
      </c>
      <c r="F32"/>
      <c r="G32"/>
    </row>
    <row r="33" spans="3:7" ht="13.2" x14ac:dyDescent="0.25">
      <c r="C33" s="36" t="s">
        <v>193</v>
      </c>
      <c r="D33" s="37">
        <v>292</v>
      </c>
      <c r="F33"/>
      <c r="G33"/>
    </row>
    <row r="34" spans="3:7" ht="13.2" x14ac:dyDescent="0.25">
      <c r="C34" s="36" t="s">
        <v>242</v>
      </c>
      <c r="D34" s="37">
        <v>297</v>
      </c>
      <c r="F34"/>
      <c r="G34"/>
    </row>
    <row r="35" spans="3:7" ht="13.2" x14ac:dyDescent="0.25">
      <c r="C35" s="36" t="s">
        <v>204</v>
      </c>
      <c r="D35" s="37">
        <v>1202</v>
      </c>
      <c r="F35"/>
      <c r="G35"/>
    </row>
    <row r="36" spans="3:7" ht="13.2" x14ac:dyDescent="0.25">
      <c r="C36" s="36" t="s">
        <v>283</v>
      </c>
      <c r="D36" s="37">
        <v>213</v>
      </c>
      <c r="F36"/>
      <c r="G36"/>
    </row>
    <row r="37" spans="3:7" ht="13.2" x14ac:dyDescent="0.25">
      <c r="C37" s="36" t="s">
        <v>217</v>
      </c>
      <c r="D37" s="37">
        <v>1270</v>
      </c>
      <c r="F37"/>
      <c r="G37"/>
    </row>
    <row r="38" spans="3:7" ht="13.2" x14ac:dyDescent="0.25">
      <c r="C38" s="36" t="s">
        <v>214</v>
      </c>
      <c r="D38" s="37">
        <v>312</v>
      </c>
      <c r="F38"/>
      <c r="G38"/>
    </row>
    <row r="39" spans="3:7" ht="13.2" x14ac:dyDescent="0.25">
      <c r="C39" s="36" t="s">
        <v>63</v>
      </c>
      <c r="D39" s="37">
        <v>330</v>
      </c>
      <c r="F39"/>
      <c r="G39"/>
    </row>
    <row r="40" spans="3:7" ht="13.2" x14ac:dyDescent="0.25">
      <c r="C40" s="36" t="s">
        <v>151</v>
      </c>
      <c r="D40" s="37">
        <v>164</v>
      </c>
      <c r="F40"/>
      <c r="G40"/>
    </row>
    <row r="41" spans="3:7" ht="13.2" x14ac:dyDescent="0.25">
      <c r="C41" s="36" t="s">
        <v>284</v>
      </c>
      <c r="D41" s="37">
        <v>311</v>
      </c>
      <c r="F41"/>
      <c r="G41"/>
    </row>
    <row r="42" spans="3:7" ht="13.2" x14ac:dyDescent="0.25">
      <c r="C42" s="36" t="s">
        <v>196</v>
      </c>
      <c r="D42" s="37">
        <v>294</v>
      </c>
      <c r="F42"/>
      <c r="G42"/>
    </row>
    <row r="43" spans="3:7" ht="13.2" x14ac:dyDescent="0.25">
      <c r="C43" s="36" t="s">
        <v>199</v>
      </c>
      <c r="D43" s="37">
        <v>591</v>
      </c>
      <c r="F43"/>
      <c r="G43"/>
    </row>
    <row r="44" spans="3:7" ht="13.2" x14ac:dyDescent="0.25">
      <c r="C44" s="36" t="s">
        <v>57</v>
      </c>
      <c r="D44" s="37">
        <v>1354</v>
      </c>
      <c r="F44"/>
      <c r="G44"/>
    </row>
    <row r="45" spans="3:7" ht="13.2" x14ac:dyDescent="0.25">
      <c r="C45" s="36" t="s">
        <v>120</v>
      </c>
      <c r="D45" s="37">
        <v>1145</v>
      </c>
      <c r="F45"/>
      <c r="G45"/>
    </row>
    <row r="46" spans="3:7" ht="13.2" x14ac:dyDescent="0.25">
      <c r="C46" s="36" t="s">
        <v>291</v>
      </c>
      <c r="D46" s="37">
        <v>354</v>
      </c>
      <c r="F46"/>
      <c r="G46"/>
    </row>
    <row r="47" spans="3:7" ht="13.2" x14ac:dyDescent="0.25">
      <c r="C47" s="36" t="s">
        <v>276</v>
      </c>
      <c r="D47" s="37">
        <v>264</v>
      </c>
      <c r="F47"/>
      <c r="G47"/>
    </row>
    <row r="48" spans="3:7" ht="13.2" x14ac:dyDescent="0.25">
      <c r="C48" s="36" t="s">
        <v>139</v>
      </c>
      <c r="D48" s="37">
        <v>525</v>
      </c>
      <c r="F48"/>
      <c r="G48"/>
    </row>
    <row r="49" spans="3:7" ht="13.2" x14ac:dyDescent="0.25">
      <c r="C49" s="36" t="s">
        <v>65</v>
      </c>
      <c r="D49" s="37">
        <v>18533</v>
      </c>
      <c r="F49"/>
      <c r="G49"/>
    </row>
    <row r="50" spans="3:7" ht="13.2" x14ac:dyDescent="0.25">
      <c r="C50"/>
      <c r="D50"/>
      <c r="F50"/>
      <c r="G50"/>
    </row>
    <row r="51" spans="3:7" ht="13.2" x14ac:dyDescent="0.25">
      <c r="C51"/>
      <c r="D51"/>
      <c r="F51"/>
      <c r="G51"/>
    </row>
    <row r="52" spans="3:7" ht="13.2" x14ac:dyDescent="0.25">
      <c r="C52"/>
      <c r="D52"/>
      <c r="F52"/>
      <c r="G52"/>
    </row>
    <row r="53" spans="3:7" ht="13.2" x14ac:dyDescent="0.25">
      <c r="C53"/>
      <c r="D53"/>
      <c r="F53"/>
      <c r="G53"/>
    </row>
    <row r="54" spans="3:7" ht="13.2" x14ac:dyDescent="0.25">
      <c r="C54"/>
      <c r="D54"/>
      <c r="F54"/>
      <c r="G54"/>
    </row>
    <row r="55" spans="3:7" ht="13.2" x14ac:dyDescent="0.25">
      <c r="C55"/>
      <c r="D55"/>
      <c r="F55"/>
      <c r="G55"/>
    </row>
    <row r="56" spans="3:7" ht="13.2" x14ac:dyDescent="0.25">
      <c r="C56"/>
      <c r="D56"/>
      <c r="F56"/>
      <c r="G56"/>
    </row>
    <row r="57" spans="3:7" ht="13.2" x14ac:dyDescent="0.25">
      <c r="C57"/>
      <c r="D57"/>
      <c r="F57"/>
      <c r="G57"/>
    </row>
    <row r="58" spans="3:7" ht="13.2" x14ac:dyDescent="0.25">
      <c r="C58"/>
      <c r="D58"/>
      <c r="F58"/>
      <c r="G58"/>
    </row>
    <row r="59" spans="3:7" ht="13.2" x14ac:dyDescent="0.25">
      <c r="C59"/>
      <c r="D59"/>
      <c r="F59"/>
      <c r="G59"/>
    </row>
    <row r="60" spans="3:7" ht="13.2" x14ac:dyDescent="0.25">
      <c r="C60"/>
      <c r="D60"/>
      <c r="F60"/>
      <c r="G60"/>
    </row>
    <row r="61" spans="3:7" ht="13.2" x14ac:dyDescent="0.25">
      <c r="C61"/>
      <c r="D61"/>
      <c r="F61"/>
      <c r="G61"/>
    </row>
    <row r="62" spans="3:7" ht="13.2" x14ac:dyDescent="0.25">
      <c r="C62"/>
      <c r="D62"/>
      <c r="F62"/>
      <c r="G62"/>
    </row>
    <row r="63" spans="3:7" ht="13.2" x14ac:dyDescent="0.25">
      <c r="C63"/>
      <c r="D63"/>
      <c r="F63"/>
      <c r="G63"/>
    </row>
    <row r="64" spans="3:7" ht="13.2" x14ac:dyDescent="0.25">
      <c r="C64"/>
      <c r="D64"/>
      <c r="F64"/>
      <c r="G64"/>
    </row>
    <row r="65" spans="3:7" ht="13.2" x14ac:dyDescent="0.25">
      <c r="C65"/>
      <c r="D65"/>
      <c r="F65"/>
      <c r="G65"/>
    </row>
    <row r="66" spans="3:7" ht="13.2" x14ac:dyDescent="0.25">
      <c r="C66"/>
      <c r="D66"/>
      <c r="F66"/>
      <c r="G66"/>
    </row>
    <row r="67" spans="3:7" ht="13.2" x14ac:dyDescent="0.25">
      <c r="C67"/>
      <c r="D67"/>
      <c r="F67"/>
      <c r="G67"/>
    </row>
    <row r="68" spans="3:7" ht="13.2" x14ac:dyDescent="0.25">
      <c r="C68"/>
      <c r="D68"/>
      <c r="F68"/>
      <c r="G68"/>
    </row>
    <row r="69" spans="3:7" ht="13.2" x14ac:dyDescent="0.25">
      <c r="C69"/>
      <c r="D69"/>
      <c r="F69"/>
      <c r="G69"/>
    </row>
    <row r="70" spans="3:7" ht="13.2" x14ac:dyDescent="0.25">
      <c r="C70"/>
      <c r="D70"/>
      <c r="F70"/>
      <c r="G70"/>
    </row>
    <row r="71" spans="3:7" ht="13.2" x14ac:dyDescent="0.25">
      <c r="C71"/>
      <c r="D71"/>
      <c r="F71"/>
      <c r="G71"/>
    </row>
    <row r="72" spans="3:7" ht="13.2" x14ac:dyDescent="0.25">
      <c r="C72"/>
      <c r="D72"/>
      <c r="F72"/>
      <c r="G72"/>
    </row>
    <row r="73" spans="3:7" ht="13.2" x14ac:dyDescent="0.25">
      <c r="C73"/>
      <c r="D73"/>
      <c r="F73"/>
      <c r="G73"/>
    </row>
    <row r="74" spans="3:7" ht="13.2" x14ac:dyDescent="0.25">
      <c r="C74"/>
      <c r="D74"/>
      <c r="F74"/>
      <c r="G74"/>
    </row>
    <row r="75" spans="3:7" ht="13.2" x14ac:dyDescent="0.25">
      <c r="C75"/>
      <c r="D75"/>
      <c r="F75"/>
      <c r="G75"/>
    </row>
    <row r="76" spans="3:7" ht="13.2" x14ac:dyDescent="0.25">
      <c r="C76"/>
      <c r="D76"/>
      <c r="F76"/>
      <c r="G76"/>
    </row>
    <row r="77" spans="3:7" ht="13.2" x14ac:dyDescent="0.25">
      <c r="C77"/>
      <c r="D77"/>
      <c r="F77"/>
      <c r="G77"/>
    </row>
    <row r="78" spans="3:7" ht="13.2" x14ac:dyDescent="0.25">
      <c r="C78"/>
      <c r="D78"/>
      <c r="F78"/>
      <c r="G78"/>
    </row>
    <row r="79" spans="3:7" ht="13.2" x14ac:dyDescent="0.25">
      <c r="C79"/>
      <c r="D79"/>
      <c r="F79"/>
      <c r="G79"/>
    </row>
    <row r="80" spans="3:7" ht="13.2" x14ac:dyDescent="0.25">
      <c r="C80"/>
      <c r="D80"/>
      <c r="F80"/>
      <c r="G80"/>
    </row>
    <row r="81" spans="3:7" ht="13.2" x14ac:dyDescent="0.25">
      <c r="C81"/>
      <c r="D81"/>
      <c r="F81"/>
      <c r="G81"/>
    </row>
    <row r="82" spans="3:7" ht="13.2" x14ac:dyDescent="0.25">
      <c r="C82"/>
      <c r="D82"/>
      <c r="F82"/>
      <c r="G82"/>
    </row>
    <row r="83" spans="3:7" ht="13.2" x14ac:dyDescent="0.25">
      <c r="C83"/>
      <c r="D83"/>
      <c r="F83"/>
      <c r="G83"/>
    </row>
    <row r="84" spans="3:7" ht="13.2" x14ac:dyDescent="0.25">
      <c r="C84"/>
      <c r="D84"/>
      <c r="F84"/>
      <c r="G84"/>
    </row>
    <row r="85" spans="3:7" ht="13.2" x14ac:dyDescent="0.25">
      <c r="C85"/>
      <c r="D85"/>
      <c r="F85"/>
      <c r="G85"/>
    </row>
    <row r="86" spans="3:7" ht="13.2" x14ac:dyDescent="0.25">
      <c r="C86"/>
      <c r="D86"/>
      <c r="F86"/>
      <c r="G86"/>
    </row>
    <row r="87" spans="3:7" ht="13.2" x14ac:dyDescent="0.25">
      <c r="C87"/>
      <c r="D87"/>
      <c r="F87"/>
      <c r="G87"/>
    </row>
    <row r="88" spans="3:7" ht="13.2" x14ac:dyDescent="0.25">
      <c r="C88"/>
      <c r="D88"/>
      <c r="F88"/>
      <c r="G88"/>
    </row>
    <row r="89" spans="3:7" ht="13.2" x14ac:dyDescent="0.25">
      <c r="C89"/>
      <c r="D89"/>
      <c r="F89"/>
      <c r="G89"/>
    </row>
    <row r="90" spans="3:7" ht="13.2" x14ac:dyDescent="0.25">
      <c r="C90"/>
      <c r="D90"/>
      <c r="F90"/>
      <c r="G90"/>
    </row>
    <row r="91" spans="3:7" ht="13.2" x14ac:dyDescent="0.25">
      <c r="C91"/>
      <c r="D91"/>
      <c r="F91"/>
      <c r="G91"/>
    </row>
    <row r="92" spans="3:7" ht="13.2" x14ac:dyDescent="0.25">
      <c r="C92"/>
      <c r="D92"/>
      <c r="F92"/>
      <c r="G92"/>
    </row>
    <row r="93" spans="3:7" ht="13.2" x14ac:dyDescent="0.25">
      <c r="C93"/>
      <c r="D93"/>
      <c r="F93"/>
      <c r="G93"/>
    </row>
    <row r="94" spans="3:7" ht="13.2" x14ac:dyDescent="0.25">
      <c r="C94"/>
      <c r="D94"/>
      <c r="F94"/>
      <c r="G94"/>
    </row>
    <row r="95" spans="3:7" ht="13.2" x14ac:dyDescent="0.25">
      <c r="C95"/>
      <c r="D95"/>
      <c r="F95"/>
      <c r="G95"/>
    </row>
    <row r="96" spans="3:7" ht="13.2" x14ac:dyDescent="0.25">
      <c r="C96"/>
      <c r="D96"/>
      <c r="F96"/>
      <c r="G96"/>
    </row>
    <row r="97" spans="3:7" ht="13.2" x14ac:dyDescent="0.25">
      <c r="C97"/>
      <c r="D97"/>
      <c r="F97"/>
      <c r="G97"/>
    </row>
    <row r="98" spans="3:7" ht="13.2" x14ac:dyDescent="0.25">
      <c r="C98"/>
      <c r="D98"/>
      <c r="F98"/>
      <c r="G98"/>
    </row>
    <row r="99" spans="3:7" ht="13.2" x14ac:dyDescent="0.25">
      <c r="C99"/>
      <c r="D99"/>
      <c r="F99"/>
      <c r="G99"/>
    </row>
    <row r="100" spans="3:7" ht="13.2" x14ac:dyDescent="0.25">
      <c r="C100"/>
      <c r="D100"/>
      <c r="F100"/>
      <c r="G100"/>
    </row>
    <row r="101" spans="3:7" ht="13.2" x14ac:dyDescent="0.25">
      <c r="C101"/>
      <c r="D101"/>
      <c r="F101"/>
      <c r="G101"/>
    </row>
    <row r="102" spans="3:7" ht="13.2" x14ac:dyDescent="0.25">
      <c r="C102"/>
      <c r="D102"/>
      <c r="F102"/>
      <c r="G102"/>
    </row>
    <row r="103" spans="3:7" ht="13.2" x14ac:dyDescent="0.25">
      <c r="C103"/>
      <c r="D103"/>
      <c r="F103"/>
      <c r="G103"/>
    </row>
    <row r="104" spans="3:7" ht="13.2" x14ac:dyDescent="0.25">
      <c r="C104"/>
      <c r="D104"/>
      <c r="F104"/>
      <c r="G104"/>
    </row>
    <row r="105" spans="3:7" ht="13.2" x14ac:dyDescent="0.25">
      <c r="C105"/>
      <c r="D105"/>
      <c r="F105"/>
      <c r="G105"/>
    </row>
    <row r="106" spans="3:7" ht="13.2" x14ac:dyDescent="0.25">
      <c r="C106"/>
      <c r="D106"/>
      <c r="F106"/>
      <c r="G106"/>
    </row>
    <row r="107" spans="3:7" ht="13.2" x14ac:dyDescent="0.25">
      <c r="C107"/>
      <c r="D107"/>
      <c r="F107"/>
      <c r="G107"/>
    </row>
    <row r="108" spans="3:7" ht="13.2" x14ac:dyDescent="0.25">
      <c r="C108"/>
      <c r="D108"/>
      <c r="F108"/>
      <c r="G108"/>
    </row>
    <row r="109" spans="3:7" ht="13.2" x14ac:dyDescent="0.25">
      <c r="C109"/>
      <c r="D109"/>
      <c r="F109"/>
      <c r="G109"/>
    </row>
    <row r="110" spans="3:7" ht="13.2" x14ac:dyDescent="0.25">
      <c r="C110"/>
      <c r="D110"/>
      <c r="F110"/>
      <c r="G110"/>
    </row>
    <row r="111" spans="3:7" ht="13.2" x14ac:dyDescent="0.25">
      <c r="C111"/>
      <c r="D111"/>
      <c r="F111"/>
      <c r="G111"/>
    </row>
    <row r="112" spans="3:7" ht="13.2" x14ac:dyDescent="0.25">
      <c r="C112"/>
      <c r="D112"/>
      <c r="F112"/>
      <c r="G112"/>
    </row>
    <row r="113" spans="3:7" ht="13.2" x14ac:dyDescent="0.25">
      <c r="C113"/>
      <c r="D113"/>
      <c r="F113"/>
      <c r="G113"/>
    </row>
    <row r="114" spans="3:7" ht="13.2" x14ac:dyDescent="0.25">
      <c r="C114"/>
      <c r="D114"/>
      <c r="F114"/>
      <c r="G114"/>
    </row>
    <row r="115" spans="3:7" ht="13.2" x14ac:dyDescent="0.25">
      <c r="C115"/>
      <c r="D115"/>
      <c r="F115"/>
      <c r="G115"/>
    </row>
    <row r="116" spans="3:7" ht="13.2" x14ac:dyDescent="0.25">
      <c r="C116"/>
      <c r="D116"/>
      <c r="F116"/>
      <c r="G116"/>
    </row>
    <row r="117" spans="3:7" ht="13.2" x14ac:dyDescent="0.25">
      <c r="C117"/>
      <c r="D117"/>
      <c r="F117"/>
      <c r="G117"/>
    </row>
    <row r="118" spans="3:7" ht="13.2" x14ac:dyDescent="0.25">
      <c r="C118"/>
      <c r="D118"/>
      <c r="F118"/>
      <c r="G118"/>
    </row>
    <row r="119" spans="3:7" ht="13.2" x14ac:dyDescent="0.25">
      <c r="C119"/>
      <c r="D119"/>
      <c r="F119"/>
      <c r="G119"/>
    </row>
    <row r="120" spans="3:7" ht="13.2" x14ac:dyDescent="0.25">
      <c r="C120"/>
      <c r="D120"/>
      <c r="F120"/>
      <c r="G120"/>
    </row>
    <row r="121" spans="3:7" ht="13.2" x14ac:dyDescent="0.25">
      <c r="C121"/>
      <c r="D121"/>
      <c r="F121"/>
      <c r="G121"/>
    </row>
    <row r="122" spans="3:7" ht="13.2" x14ac:dyDescent="0.25">
      <c r="C122"/>
      <c r="D122"/>
      <c r="F122"/>
      <c r="G122"/>
    </row>
    <row r="123" spans="3:7" ht="13.2" x14ac:dyDescent="0.25">
      <c r="C123"/>
      <c r="D123"/>
      <c r="F123"/>
      <c r="G123"/>
    </row>
    <row r="124" spans="3:7" ht="13.2" x14ac:dyDescent="0.25">
      <c r="C124"/>
      <c r="D124"/>
      <c r="F124"/>
      <c r="G124"/>
    </row>
    <row r="125" spans="3:7" ht="13.2" x14ac:dyDescent="0.25">
      <c r="C125"/>
      <c r="D125"/>
      <c r="F125"/>
      <c r="G125"/>
    </row>
    <row r="126" spans="3:7" ht="13.2" x14ac:dyDescent="0.25">
      <c r="C126"/>
      <c r="D126"/>
      <c r="F126"/>
      <c r="G126"/>
    </row>
    <row r="127" spans="3:7" ht="13.2" x14ac:dyDescent="0.25">
      <c r="C127"/>
      <c r="D127"/>
      <c r="F127"/>
      <c r="G127"/>
    </row>
    <row r="128" spans="3:7" ht="13.2" x14ac:dyDescent="0.25">
      <c r="C128"/>
      <c r="D128"/>
      <c r="F128"/>
      <c r="G128"/>
    </row>
    <row r="129" spans="3:7" ht="13.2" x14ac:dyDescent="0.25">
      <c r="C129"/>
      <c r="D129"/>
      <c r="F129"/>
      <c r="G129"/>
    </row>
    <row r="130" spans="3:7" ht="13.2" x14ac:dyDescent="0.25">
      <c r="C130"/>
      <c r="D130"/>
      <c r="F130"/>
      <c r="G130"/>
    </row>
    <row r="131" spans="3:7" ht="13.2" x14ac:dyDescent="0.25">
      <c r="C131"/>
      <c r="D131"/>
      <c r="F131"/>
      <c r="G131"/>
    </row>
    <row r="132" spans="3:7" ht="13.2" x14ac:dyDescent="0.25">
      <c r="C132"/>
      <c r="D132"/>
      <c r="F132"/>
      <c r="G132"/>
    </row>
    <row r="133" spans="3:7" ht="13.2" x14ac:dyDescent="0.25">
      <c r="C133"/>
      <c r="D133"/>
      <c r="F133"/>
      <c r="G133"/>
    </row>
    <row r="134" spans="3:7" ht="13.2" x14ac:dyDescent="0.25">
      <c r="C134"/>
      <c r="D134"/>
      <c r="F134"/>
      <c r="G134"/>
    </row>
    <row r="135" spans="3:7" ht="13.2" x14ac:dyDescent="0.25">
      <c r="C135"/>
      <c r="D135"/>
      <c r="F135"/>
      <c r="G135"/>
    </row>
    <row r="136" spans="3:7" ht="13.2" x14ac:dyDescent="0.25">
      <c r="C136"/>
      <c r="D136"/>
      <c r="F136"/>
      <c r="G136"/>
    </row>
    <row r="137" spans="3:7" ht="13.2" x14ac:dyDescent="0.25">
      <c r="F137"/>
      <c r="G137"/>
    </row>
    <row r="138" spans="3:7" ht="13.2" x14ac:dyDescent="0.25">
      <c r="F138"/>
      <c r="G138"/>
    </row>
    <row r="139" spans="3:7" ht="13.2" x14ac:dyDescent="0.25">
      <c r="F139"/>
      <c r="G139"/>
    </row>
    <row r="140" spans="3:7" ht="13.2" x14ac:dyDescent="0.25">
      <c r="F140"/>
      <c r="G140"/>
    </row>
    <row r="141" spans="3:7" ht="13.2" x14ac:dyDescent="0.25">
      <c r="F141"/>
      <c r="G141"/>
    </row>
    <row r="142" spans="3:7" ht="13.2" x14ac:dyDescent="0.25">
      <c r="F142"/>
      <c r="G142"/>
    </row>
    <row r="143" spans="3:7" ht="13.2" x14ac:dyDescent="0.25">
      <c r="F143"/>
      <c r="G143"/>
    </row>
    <row r="144" spans="3:7" ht="13.2" x14ac:dyDescent="0.25">
      <c r="F144"/>
      <c r="G144"/>
    </row>
    <row r="145" spans="6:7" ht="13.2" x14ac:dyDescent="0.25">
      <c r="F145"/>
      <c r="G145"/>
    </row>
    <row r="146" spans="6:7" ht="13.2" x14ac:dyDescent="0.25">
      <c r="F146"/>
      <c r="G146"/>
    </row>
    <row r="147" spans="6:7" ht="13.2" x14ac:dyDescent="0.25">
      <c r="F147"/>
      <c r="G147"/>
    </row>
    <row r="148" spans="6:7" ht="13.2" x14ac:dyDescent="0.25">
      <c r="F148"/>
      <c r="G148"/>
    </row>
    <row r="149" spans="6:7" ht="13.2" x14ac:dyDescent="0.25">
      <c r="F149"/>
      <c r="G149"/>
    </row>
    <row r="150" spans="6:7" ht="13.2" x14ac:dyDescent="0.25">
      <c r="F150"/>
      <c r="G150"/>
    </row>
    <row r="151" spans="6:7" ht="13.2" x14ac:dyDescent="0.25">
      <c r="F151"/>
      <c r="G151"/>
    </row>
    <row r="152" spans="6:7" ht="13.2" x14ac:dyDescent="0.25">
      <c r="F152"/>
      <c r="G152"/>
    </row>
    <row r="153" spans="6:7" ht="13.2" x14ac:dyDescent="0.25">
      <c r="F153"/>
      <c r="G153"/>
    </row>
    <row r="154" spans="6:7" ht="13.2" x14ac:dyDescent="0.25">
      <c r="F154"/>
      <c r="G154"/>
    </row>
    <row r="155" spans="6:7" ht="13.2" x14ac:dyDescent="0.25">
      <c r="F155"/>
      <c r="G155"/>
    </row>
    <row r="156" spans="6:7" ht="13.2" x14ac:dyDescent="0.25">
      <c r="F156"/>
      <c r="G156"/>
    </row>
    <row r="157" spans="6:7" ht="13.2" x14ac:dyDescent="0.25">
      <c r="F157"/>
      <c r="G157"/>
    </row>
    <row r="158" spans="6:7" ht="13.2" x14ac:dyDescent="0.25">
      <c r="F158"/>
      <c r="G158"/>
    </row>
    <row r="159" spans="6:7" ht="13.2" x14ac:dyDescent="0.25">
      <c r="F159"/>
      <c r="G159"/>
    </row>
    <row r="160" spans="6:7" ht="13.2" x14ac:dyDescent="0.25">
      <c r="F160"/>
      <c r="G160"/>
    </row>
    <row r="161" spans="6:7" ht="13.2" x14ac:dyDescent="0.25">
      <c r="F161"/>
      <c r="G161"/>
    </row>
    <row r="162" spans="6:7" ht="13.2" x14ac:dyDescent="0.25">
      <c r="F162"/>
      <c r="G162"/>
    </row>
    <row r="163" spans="6:7" ht="13.2" x14ac:dyDescent="0.25">
      <c r="F163"/>
      <c r="G163"/>
    </row>
    <row r="164" spans="6:7" ht="13.2" x14ac:dyDescent="0.25">
      <c r="F164"/>
      <c r="G164"/>
    </row>
    <row r="165" spans="6:7" ht="13.2" x14ac:dyDescent="0.25">
      <c r="F165"/>
      <c r="G165"/>
    </row>
    <row r="166" spans="6:7" ht="13.2" x14ac:dyDescent="0.25">
      <c r="F166"/>
      <c r="G166"/>
    </row>
    <row r="167" spans="6:7" ht="13.2" x14ac:dyDescent="0.25">
      <c r="F167"/>
      <c r="G167"/>
    </row>
    <row r="168" spans="6:7" ht="13.2" x14ac:dyDescent="0.25">
      <c r="F168"/>
      <c r="G168"/>
    </row>
    <row r="169" spans="6:7" ht="13.2" x14ac:dyDescent="0.25">
      <c r="F169"/>
      <c r="G169"/>
    </row>
    <row r="170" spans="6:7" ht="13.2" x14ac:dyDescent="0.25">
      <c r="F170"/>
      <c r="G170"/>
    </row>
    <row r="171" spans="6:7" ht="13.2" x14ac:dyDescent="0.25">
      <c r="F171"/>
      <c r="G171"/>
    </row>
    <row r="172" spans="6:7" ht="13.2" x14ac:dyDescent="0.25">
      <c r="F172"/>
      <c r="G172"/>
    </row>
    <row r="173" spans="6:7" ht="13.2" x14ac:dyDescent="0.25">
      <c r="F173"/>
      <c r="G173"/>
    </row>
    <row r="174" spans="6:7" ht="13.2" x14ac:dyDescent="0.25">
      <c r="F174"/>
      <c r="G174"/>
    </row>
    <row r="175" spans="6:7" ht="13.2" x14ac:dyDescent="0.25">
      <c r="F175"/>
      <c r="G175"/>
    </row>
    <row r="176" spans="6:7" ht="13.2" x14ac:dyDescent="0.25">
      <c r="F176"/>
      <c r="G176"/>
    </row>
    <row r="177" spans="6:7" ht="13.2" x14ac:dyDescent="0.25">
      <c r="F177"/>
      <c r="G177"/>
    </row>
    <row r="178" spans="6:7" ht="13.2" x14ac:dyDescent="0.25">
      <c r="F178"/>
      <c r="G178"/>
    </row>
    <row r="179" spans="6:7" ht="13.2" x14ac:dyDescent="0.25">
      <c r="F179"/>
      <c r="G179"/>
    </row>
    <row r="180" spans="6:7" ht="13.2" x14ac:dyDescent="0.25">
      <c r="F180"/>
      <c r="G180"/>
    </row>
    <row r="181" spans="6:7" ht="13.2" x14ac:dyDescent="0.25">
      <c r="F181"/>
      <c r="G181"/>
    </row>
    <row r="182" spans="6:7" ht="13.2" x14ac:dyDescent="0.25">
      <c r="F182"/>
      <c r="G182"/>
    </row>
    <row r="183" spans="6:7" ht="13.2" x14ac:dyDescent="0.25">
      <c r="F183"/>
      <c r="G183"/>
    </row>
    <row r="184" spans="6:7" ht="13.2" x14ac:dyDescent="0.25">
      <c r="F184"/>
      <c r="G184"/>
    </row>
    <row r="185" spans="6:7" ht="13.2" x14ac:dyDescent="0.25">
      <c r="F185"/>
      <c r="G185"/>
    </row>
    <row r="186" spans="6:7" ht="13.2" x14ac:dyDescent="0.25">
      <c r="F186"/>
      <c r="G186"/>
    </row>
    <row r="187" spans="6:7" ht="13.2" x14ac:dyDescent="0.25">
      <c r="F187"/>
      <c r="G187"/>
    </row>
    <row r="188" spans="6:7" ht="13.2" x14ac:dyDescent="0.25">
      <c r="F188"/>
      <c r="G188"/>
    </row>
    <row r="189" spans="6:7" ht="13.2" x14ac:dyDescent="0.25">
      <c r="F189"/>
      <c r="G189"/>
    </row>
    <row r="190" spans="6:7" ht="13.2" x14ac:dyDescent="0.25">
      <c r="F190"/>
      <c r="G190"/>
    </row>
    <row r="191" spans="6:7" ht="13.2" x14ac:dyDescent="0.25">
      <c r="F191"/>
      <c r="G191"/>
    </row>
    <row r="192" spans="6:7" ht="13.2" x14ac:dyDescent="0.25">
      <c r="F192"/>
      <c r="G192"/>
    </row>
    <row r="193" spans="6:7" ht="13.2" x14ac:dyDescent="0.25">
      <c r="F193"/>
      <c r="G193"/>
    </row>
    <row r="194" spans="6:7" ht="13.2" x14ac:dyDescent="0.25">
      <c r="F194"/>
      <c r="G194"/>
    </row>
    <row r="195" spans="6:7" ht="13.2" x14ac:dyDescent="0.25">
      <c r="F195"/>
      <c r="G195"/>
    </row>
    <row r="196" spans="6:7" ht="13.2" x14ac:dyDescent="0.25">
      <c r="F196"/>
      <c r="G196"/>
    </row>
    <row r="197" spans="6:7" ht="13.2" x14ac:dyDescent="0.25">
      <c r="F197"/>
      <c r="G197"/>
    </row>
    <row r="198" spans="6:7" ht="13.2" x14ac:dyDescent="0.25">
      <c r="F198"/>
      <c r="G198"/>
    </row>
    <row r="199" spans="6:7" ht="13.2" x14ac:dyDescent="0.25">
      <c r="F199"/>
      <c r="G199"/>
    </row>
    <row r="200" spans="6:7" ht="13.2" x14ac:dyDescent="0.25">
      <c r="F200"/>
      <c r="G200"/>
    </row>
    <row r="201" spans="6:7" ht="13.2" x14ac:dyDescent="0.25">
      <c r="F201"/>
      <c r="G201"/>
    </row>
    <row r="202" spans="6:7" ht="13.2" x14ac:dyDescent="0.25">
      <c r="F202"/>
      <c r="G202"/>
    </row>
    <row r="203" spans="6:7" ht="13.2" x14ac:dyDescent="0.25">
      <c r="F203"/>
      <c r="G203"/>
    </row>
    <row r="204" spans="6:7" ht="13.2" x14ac:dyDescent="0.25">
      <c r="F204"/>
      <c r="G204"/>
    </row>
    <row r="205" spans="6:7" ht="13.2" x14ac:dyDescent="0.25">
      <c r="F205"/>
      <c r="G205"/>
    </row>
    <row r="206" spans="6:7" ht="13.2" x14ac:dyDescent="0.25">
      <c r="F206"/>
      <c r="G206"/>
    </row>
    <row r="207" spans="6:7" ht="13.2" x14ac:dyDescent="0.25">
      <c r="F207"/>
      <c r="G207"/>
    </row>
    <row r="208" spans="6:7" ht="13.2" x14ac:dyDescent="0.25">
      <c r="F208"/>
      <c r="G208"/>
    </row>
    <row r="209" spans="6:7" ht="13.2" x14ac:dyDescent="0.25">
      <c r="F209"/>
      <c r="G209"/>
    </row>
    <row r="210" spans="6:7" ht="13.2" x14ac:dyDescent="0.25">
      <c r="F210"/>
      <c r="G210"/>
    </row>
    <row r="211" spans="6:7" ht="13.2" x14ac:dyDescent="0.25">
      <c r="F211"/>
      <c r="G211"/>
    </row>
    <row r="212" spans="6:7" ht="13.2" x14ac:dyDescent="0.25">
      <c r="F212"/>
      <c r="G212"/>
    </row>
    <row r="213" spans="6:7" ht="13.2" x14ac:dyDescent="0.25">
      <c r="F213"/>
      <c r="G213"/>
    </row>
    <row r="214" spans="6:7" ht="13.2" x14ac:dyDescent="0.25">
      <c r="F214"/>
      <c r="G214"/>
    </row>
    <row r="215" spans="6:7" ht="13.2" x14ac:dyDescent="0.25">
      <c r="F215"/>
      <c r="G215"/>
    </row>
    <row r="216" spans="6:7" ht="13.2" x14ac:dyDescent="0.25">
      <c r="F216"/>
      <c r="G216"/>
    </row>
    <row r="217" spans="6:7" ht="13.2" x14ac:dyDescent="0.25">
      <c r="F217"/>
      <c r="G217"/>
    </row>
    <row r="218" spans="6:7" ht="13.2" x14ac:dyDescent="0.25">
      <c r="F218"/>
      <c r="G218"/>
    </row>
    <row r="219" spans="6:7" ht="13.2" x14ac:dyDescent="0.25">
      <c r="F219"/>
      <c r="G219"/>
    </row>
    <row r="220" spans="6:7" ht="13.2" x14ac:dyDescent="0.25">
      <c r="F220"/>
      <c r="G220"/>
    </row>
    <row r="221" spans="6:7" ht="13.2" x14ac:dyDescent="0.25">
      <c r="F221"/>
      <c r="G221"/>
    </row>
    <row r="222" spans="6:7" ht="13.2" x14ac:dyDescent="0.25">
      <c r="F222"/>
      <c r="G222"/>
    </row>
    <row r="223" spans="6:7" ht="13.2" x14ac:dyDescent="0.25">
      <c r="F223"/>
      <c r="G223"/>
    </row>
    <row r="224" spans="6:7" ht="13.2" x14ac:dyDescent="0.25">
      <c r="F224"/>
      <c r="G224"/>
    </row>
    <row r="225" spans="6:7" ht="13.2" x14ac:dyDescent="0.25">
      <c r="F225"/>
      <c r="G225"/>
    </row>
    <row r="226" spans="6:7" ht="13.2" x14ac:dyDescent="0.25">
      <c r="F226"/>
      <c r="G226"/>
    </row>
    <row r="227" spans="6:7" ht="13.2" x14ac:dyDescent="0.25">
      <c r="F227"/>
      <c r="G227"/>
    </row>
    <row r="228" spans="6:7" ht="13.2" x14ac:dyDescent="0.25">
      <c r="F228"/>
      <c r="G228"/>
    </row>
    <row r="229" spans="6:7" ht="13.2" x14ac:dyDescent="0.25">
      <c r="F229"/>
      <c r="G229"/>
    </row>
    <row r="230" spans="6:7" ht="13.2" x14ac:dyDescent="0.25">
      <c r="F230"/>
      <c r="G230"/>
    </row>
    <row r="231" spans="6:7" ht="13.2" x14ac:dyDescent="0.25">
      <c r="F231"/>
      <c r="G231"/>
    </row>
    <row r="232" spans="6:7" ht="13.2" x14ac:dyDescent="0.25">
      <c r="F232"/>
      <c r="G232"/>
    </row>
    <row r="233" spans="6:7" ht="13.2" x14ac:dyDescent="0.25">
      <c r="F233"/>
      <c r="G233"/>
    </row>
    <row r="234" spans="6:7" ht="13.2" x14ac:dyDescent="0.25">
      <c r="F234"/>
      <c r="G234"/>
    </row>
    <row r="235" spans="6:7" ht="13.2" x14ac:dyDescent="0.25">
      <c r="F235"/>
      <c r="G235"/>
    </row>
    <row r="236" spans="6:7" ht="13.2" x14ac:dyDescent="0.25">
      <c r="F236"/>
      <c r="G236"/>
    </row>
    <row r="237" spans="6:7" ht="13.2" x14ac:dyDescent="0.25">
      <c r="F237"/>
      <c r="G237"/>
    </row>
    <row r="238" spans="6:7" ht="13.2" x14ac:dyDescent="0.25">
      <c r="F238"/>
      <c r="G238"/>
    </row>
    <row r="239" spans="6:7" ht="13.2" x14ac:dyDescent="0.25">
      <c r="F239"/>
      <c r="G239"/>
    </row>
    <row r="240" spans="6:7" ht="13.2" x14ac:dyDescent="0.25">
      <c r="F240"/>
      <c r="G240"/>
    </row>
    <row r="241" spans="6:7" ht="13.2" x14ac:dyDescent="0.25">
      <c r="F241"/>
      <c r="G241"/>
    </row>
    <row r="242" spans="6:7" ht="13.2" x14ac:dyDescent="0.25">
      <c r="F242"/>
      <c r="G242"/>
    </row>
    <row r="243" spans="6:7" ht="13.2" x14ac:dyDescent="0.25">
      <c r="F243"/>
      <c r="G243"/>
    </row>
    <row r="244" spans="6:7" ht="13.2" x14ac:dyDescent="0.25">
      <c r="F244"/>
      <c r="G244"/>
    </row>
    <row r="245" spans="6:7" ht="13.2" x14ac:dyDescent="0.25">
      <c r="F245"/>
      <c r="G245"/>
    </row>
    <row r="246" spans="6:7" ht="13.2" x14ac:dyDescent="0.25">
      <c r="F246"/>
      <c r="G246"/>
    </row>
    <row r="247" spans="6:7" ht="13.2" x14ac:dyDescent="0.25">
      <c r="F247"/>
      <c r="G247"/>
    </row>
    <row r="248" spans="6:7" ht="13.2" x14ac:dyDescent="0.25">
      <c r="F248"/>
      <c r="G248"/>
    </row>
    <row r="249" spans="6:7" ht="13.2" x14ac:dyDescent="0.25">
      <c r="F249"/>
      <c r="G249"/>
    </row>
    <row r="250" spans="6:7" ht="13.2" x14ac:dyDescent="0.25">
      <c r="F250"/>
      <c r="G250"/>
    </row>
    <row r="251" spans="6:7" ht="13.2" x14ac:dyDescent="0.25">
      <c r="F251"/>
      <c r="G251"/>
    </row>
    <row r="252" spans="6:7" ht="13.2" x14ac:dyDescent="0.25">
      <c r="F252"/>
      <c r="G252"/>
    </row>
    <row r="253" spans="6:7" ht="13.2" x14ac:dyDescent="0.25">
      <c r="F253"/>
      <c r="G253"/>
    </row>
    <row r="254" spans="6:7" ht="13.2" x14ac:dyDescent="0.25">
      <c r="F254"/>
      <c r="G254"/>
    </row>
    <row r="255" spans="6:7" ht="13.2" x14ac:dyDescent="0.25">
      <c r="F255"/>
      <c r="G255"/>
    </row>
    <row r="256" spans="6:7" ht="13.2" x14ac:dyDescent="0.25">
      <c r="F256"/>
      <c r="G256"/>
    </row>
    <row r="257" spans="6:7" ht="13.2" x14ac:dyDescent="0.25">
      <c r="F257"/>
      <c r="G257"/>
    </row>
    <row r="258" spans="6:7" ht="13.2" x14ac:dyDescent="0.25">
      <c r="F258"/>
      <c r="G258"/>
    </row>
    <row r="259" spans="6:7" ht="13.2" x14ac:dyDescent="0.25">
      <c r="F259"/>
      <c r="G259"/>
    </row>
    <row r="260" spans="6:7" ht="13.2" x14ac:dyDescent="0.25">
      <c r="F260"/>
      <c r="G260"/>
    </row>
    <row r="261" spans="6:7" ht="13.2" x14ac:dyDescent="0.25">
      <c r="F261"/>
      <c r="G261"/>
    </row>
    <row r="262" spans="6:7" ht="13.2" x14ac:dyDescent="0.25">
      <c r="F262"/>
      <c r="G262"/>
    </row>
    <row r="263" spans="6:7" ht="13.2" x14ac:dyDescent="0.25">
      <c r="F263"/>
      <c r="G263"/>
    </row>
    <row r="264" spans="6:7" ht="13.2" x14ac:dyDescent="0.25">
      <c r="F264"/>
      <c r="G264"/>
    </row>
    <row r="265" spans="6:7" ht="13.2" x14ac:dyDescent="0.25">
      <c r="F265"/>
      <c r="G265"/>
    </row>
    <row r="266" spans="6:7" ht="13.2" x14ac:dyDescent="0.25">
      <c r="F266"/>
      <c r="G266"/>
    </row>
    <row r="267" spans="6:7" ht="13.2" x14ac:dyDescent="0.25">
      <c r="F267"/>
      <c r="G267"/>
    </row>
    <row r="268" spans="6:7" ht="13.2" x14ac:dyDescent="0.25">
      <c r="F268"/>
      <c r="G268"/>
    </row>
    <row r="269" spans="6:7" ht="13.2" x14ac:dyDescent="0.25">
      <c r="F269"/>
      <c r="G269"/>
    </row>
    <row r="270" spans="6:7" ht="13.2" x14ac:dyDescent="0.25">
      <c r="F270"/>
      <c r="G270"/>
    </row>
    <row r="271" spans="6:7" ht="13.2" x14ac:dyDescent="0.25">
      <c r="F271"/>
      <c r="G271"/>
    </row>
    <row r="272" spans="6:7" ht="13.2" x14ac:dyDescent="0.25">
      <c r="F272"/>
      <c r="G272"/>
    </row>
    <row r="273" spans="6:7" ht="13.2" x14ac:dyDescent="0.25">
      <c r="F273"/>
      <c r="G273"/>
    </row>
    <row r="274" spans="6:7" ht="13.2" x14ac:dyDescent="0.25">
      <c r="F274"/>
      <c r="G274"/>
    </row>
    <row r="275" spans="6:7" ht="13.2" x14ac:dyDescent="0.25">
      <c r="F275"/>
      <c r="G275"/>
    </row>
    <row r="276" spans="6:7" ht="13.2" x14ac:dyDescent="0.25">
      <c r="F276"/>
      <c r="G276"/>
    </row>
    <row r="277" spans="6:7" ht="13.2" x14ac:dyDescent="0.25">
      <c r="F277"/>
      <c r="G277"/>
    </row>
    <row r="278" spans="6:7" ht="13.2" x14ac:dyDescent="0.25">
      <c r="F278"/>
      <c r="G278"/>
    </row>
    <row r="279" spans="6:7" ht="13.2" x14ac:dyDescent="0.25">
      <c r="F279"/>
      <c r="G279"/>
    </row>
    <row r="280" spans="6:7" ht="13.2" x14ac:dyDescent="0.25">
      <c r="F280"/>
      <c r="G280"/>
    </row>
    <row r="281" spans="6:7" ht="13.2" x14ac:dyDescent="0.25">
      <c r="F281"/>
      <c r="G281"/>
    </row>
    <row r="282" spans="6:7" ht="13.2" x14ac:dyDescent="0.25">
      <c r="F282"/>
      <c r="G282"/>
    </row>
    <row r="283" spans="6:7" ht="13.2" x14ac:dyDescent="0.25">
      <c r="F283"/>
      <c r="G283"/>
    </row>
    <row r="284" spans="6:7" ht="13.2" x14ac:dyDescent="0.25">
      <c r="F284"/>
      <c r="G284"/>
    </row>
    <row r="285" spans="6:7" ht="13.2" x14ac:dyDescent="0.25">
      <c r="F285"/>
      <c r="G285"/>
    </row>
    <row r="286" spans="6:7" ht="13.2" x14ac:dyDescent="0.25">
      <c r="F286"/>
      <c r="G286"/>
    </row>
    <row r="287" spans="6:7" ht="13.2" x14ac:dyDescent="0.25">
      <c r="F287"/>
      <c r="G287"/>
    </row>
    <row r="288" spans="6:7" ht="13.2" x14ac:dyDescent="0.25">
      <c r="F288"/>
      <c r="G288"/>
    </row>
    <row r="289" spans="6:7" ht="13.2" x14ac:dyDescent="0.25">
      <c r="F289"/>
      <c r="G289"/>
    </row>
    <row r="290" spans="6:7" ht="13.2" x14ac:dyDescent="0.25">
      <c r="F290"/>
      <c r="G290"/>
    </row>
    <row r="291" spans="6:7" ht="13.2" x14ac:dyDescent="0.25">
      <c r="F291"/>
      <c r="G291"/>
    </row>
    <row r="292" spans="6:7" ht="13.2" x14ac:dyDescent="0.25">
      <c r="F292"/>
      <c r="G292"/>
    </row>
    <row r="293" spans="6:7" ht="13.2" x14ac:dyDescent="0.25">
      <c r="F293"/>
      <c r="G293"/>
    </row>
    <row r="294" spans="6:7" ht="13.2" x14ac:dyDescent="0.25">
      <c r="F294"/>
      <c r="G294"/>
    </row>
    <row r="295" spans="6:7" ht="13.2" x14ac:dyDescent="0.25">
      <c r="F295"/>
      <c r="G295"/>
    </row>
    <row r="296" spans="6:7" ht="13.2" x14ac:dyDescent="0.25">
      <c r="F296"/>
      <c r="G296"/>
    </row>
    <row r="297" spans="6:7" ht="13.2" x14ac:dyDescent="0.25">
      <c r="F297"/>
      <c r="G297"/>
    </row>
    <row r="298" spans="6:7" ht="13.2" x14ac:dyDescent="0.25">
      <c r="F298"/>
      <c r="G298"/>
    </row>
    <row r="299" spans="6:7" ht="13.2" x14ac:dyDescent="0.25">
      <c r="F299"/>
      <c r="G299"/>
    </row>
    <row r="300" spans="6:7" ht="13.2" x14ac:dyDescent="0.25">
      <c r="F300"/>
      <c r="G300"/>
    </row>
    <row r="301" spans="6:7" ht="13.2" x14ac:dyDescent="0.25">
      <c r="F301"/>
      <c r="G301"/>
    </row>
    <row r="302" spans="6:7" ht="13.2" x14ac:dyDescent="0.25">
      <c r="F302"/>
      <c r="G302"/>
    </row>
    <row r="303" spans="6:7" ht="13.2" x14ac:dyDescent="0.25">
      <c r="F303"/>
      <c r="G303"/>
    </row>
    <row r="304" spans="6:7" ht="13.2" x14ac:dyDescent="0.25">
      <c r="F304"/>
      <c r="G304"/>
    </row>
    <row r="305" spans="6:7" ht="13.2" x14ac:dyDescent="0.25">
      <c r="F305"/>
      <c r="G305"/>
    </row>
    <row r="306" spans="6:7" ht="13.2" x14ac:dyDescent="0.25">
      <c r="F306"/>
      <c r="G306"/>
    </row>
    <row r="307" spans="6:7" ht="13.2" x14ac:dyDescent="0.25">
      <c r="F307"/>
      <c r="G307"/>
    </row>
    <row r="308" spans="6:7" ht="13.2" x14ac:dyDescent="0.25">
      <c r="F308"/>
      <c r="G308"/>
    </row>
    <row r="309" spans="6:7" ht="13.2" x14ac:dyDescent="0.25">
      <c r="F309"/>
      <c r="G309"/>
    </row>
    <row r="310" spans="6:7" ht="13.2" x14ac:dyDescent="0.25">
      <c r="F310"/>
      <c r="G310"/>
    </row>
    <row r="311" spans="6:7" ht="13.2" x14ac:dyDescent="0.25">
      <c r="F311"/>
      <c r="G311"/>
    </row>
    <row r="312" spans="6:7" ht="13.2" x14ac:dyDescent="0.25">
      <c r="F312"/>
      <c r="G312"/>
    </row>
    <row r="313" spans="6:7" ht="13.2" x14ac:dyDescent="0.25">
      <c r="F313"/>
      <c r="G313"/>
    </row>
    <row r="314" spans="6:7" ht="13.2" x14ac:dyDescent="0.25">
      <c r="F314"/>
      <c r="G314"/>
    </row>
    <row r="315" spans="6:7" ht="13.2" x14ac:dyDescent="0.25">
      <c r="F315"/>
      <c r="G315"/>
    </row>
    <row r="316" spans="6:7" ht="13.2" x14ac:dyDescent="0.25">
      <c r="F316"/>
      <c r="G316"/>
    </row>
    <row r="317" spans="6:7" ht="13.2" x14ac:dyDescent="0.25">
      <c r="F317"/>
      <c r="G317"/>
    </row>
    <row r="318" spans="6:7" ht="13.2" x14ac:dyDescent="0.25">
      <c r="F318"/>
      <c r="G318"/>
    </row>
    <row r="319" spans="6:7" ht="13.2" x14ac:dyDescent="0.25">
      <c r="F319"/>
      <c r="G319"/>
    </row>
  </sheetData>
  <pageMargins left="0.7" right="0.7" top="0.75" bottom="0.75" header="0.3" footer="0.3"/>
  <pageSetup paperSize="9" orientation="portrait" verticalDpi="1200" r:id="rId4"/>
  <headerFooter>
    <oddHeader>&amp;R            </oddHeader>
    <oddFooter>&amp;C            </oddFooter>
    <evenHeader>&amp;R            </evenHeader>
    <evenFooter>&amp;C            </evenFooter>
    <firstHeader>&amp;R            </firstHeader>
    <firstFooter>&amp;C            </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
  <sheetViews>
    <sheetView topLeftCell="A73" zoomScale="40" zoomScaleNormal="40" workbookViewId="0">
      <selection activeCell="T139" sqref="T139"/>
    </sheetView>
  </sheetViews>
  <sheetFormatPr defaultRowHeight="13.2" x14ac:dyDescent="0.25"/>
  <sheetData/>
  <pageMargins left="0.7" right="0.7" top="0.75" bottom="0.75" header="0.3" footer="0.3"/>
  <pageSetup paperSize="9" orientation="portrait" horizontalDpi="1200" verticalDpi="1200" r:id="rId1"/>
  <headerFooter>
    <oddHeader>&amp;R            </oddHeader>
    <oddFooter>&amp;C            </oddFooter>
    <evenHeader>&amp;R            </evenHeader>
    <evenFooter>&amp;C            </evenFooter>
    <firstHeader>&amp;R            </firstHeader>
    <firstFooter>&amp;C            </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N376" workbookViewId="0"/>
  </sheetViews>
  <sheetFormatPr defaultRowHeight="13.2" x14ac:dyDescent="0.25"/>
  <sheetData/>
  <pageMargins left="0.7" right="0.7" top="0.75" bottom="0.75" header="0.3" footer="0.3"/>
  <pageSetup paperSize="9" orientation="portrait" horizontalDpi="1200" verticalDpi="1200" r:id="rId1"/>
  <headerFooter>
    <oddHeader>&amp;R            </oddHeader>
    <oddFooter>&amp;C            </oddFooter>
    <evenHeader>&amp;R            </evenHeader>
    <evenFooter>&amp;C            </evenFooter>
    <firstHeader>&amp;R            </firstHeader>
    <firstFooter>&amp;C            </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Cogeneration Plant</Site_x0020_Name>
    <Internal_x002f_External xmlns="859f7ad6-93f6-4205-b62b-a17f28acbbac">Incoming document</Internal_x002f_External>
    <Post_x0020_code xmlns="859f7ad6-93f6-4205-b62b-a17f28acbbac">CF63 3DH</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Barry Plant, Cardiff Road, Barry, Vale of Glamorgan CF63 2YL</Addressee>
    <Process_x0020_Type xmlns="859f7ad6-93f6-4205-b62b-a17f28acbbac">Monitoring</Process_x0020_Type>
    <License_x002f_Activity_x0020_Type xmlns="859f7ad6-93f6-4205-b62b-a17f28acbbac" xsi:nil="true"/>
    <Surrendered_x002f_Expired xmlns="859f7ad6-93f6-4205-b62b-a17f28acbbac" xsi:nil="true"/>
    <Document_x0020_Date xmlns="859f7ad6-93f6-4205-b62b-a17f28acbbac">2019-10-20T23:00:00+00:00</Document_x0020_Date>
    <Facility_x0020_Address xmlns="859f7ad6-93f6-4205-b62b-a17f28acbbac">Barry Cogeneration Plant, Wimbourne Road, Dock No 2, Barry, Vale of Glamorgan CF63 3DH</Facility_x0020_Address>
    <Environment_x0020_Sub_x0020_Folder xmlns="859f7ad6-93f6-4205-b62b-a17f28acbbac">Environment monitoring</Environment_x0020_Sub_x0020_Folder>
    <Customer_x0020_Name xmlns="859f7ad6-93f6-4205-b62b-a17f28acbbac">Dow Silicones UK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d159847c9f23fe1295f2de8d531a85c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3e261781ea6aebfe7cd88d0a1c72e5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221672A-9179-461B-A9D0-BB1DCD1F70EA}"/>
</file>

<file path=customXml/itemProps2.xml><?xml version="1.0" encoding="utf-8"?>
<ds:datastoreItem xmlns:ds="http://schemas.openxmlformats.org/officeDocument/2006/customXml" ds:itemID="{A71F3950-CDE9-4ED6-8A57-E232A6537A6D}">
  <ds:schemaRefs>
    <ds:schemaRef ds:uri="http://schemas.microsoft.com/sharepoint/v3/contenttype/forms"/>
  </ds:schemaRefs>
</ds:datastoreItem>
</file>

<file path=customXml/itemProps3.xml><?xml version="1.0" encoding="utf-8"?>
<ds:datastoreItem xmlns:ds="http://schemas.openxmlformats.org/officeDocument/2006/customXml" ds:itemID="{7D9939B5-6AB0-46F8-AAFB-E03A7B00DAA1}">
  <ds:schemaRefs>
    <ds:schemaRef ds:uri="http://purl.org/dc/terms/"/>
    <ds:schemaRef ds:uri="e160a163-377d-4fd1-891a-b07e06b92ec3"/>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schemas.openxmlformats.org/package/2006/metadata/core-properties"/>
    <ds:schemaRef ds:uri="b6cb40d3-2309-47af-b9dd-51c6db903ffa"/>
    <ds:schemaRef ds:uri="http://purl.org/dc/dcmitype/"/>
  </ds:schemaRefs>
</ds:datastoreItem>
</file>

<file path=customXml/itemProps4.xml><?xml version="1.0" encoding="utf-8"?>
<ds:datastoreItem xmlns:ds="http://schemas.openxmlformats.org/officeDocument/2006/customXml" ds:itemID="{98D87673-CE61-4BC9-A817-CDB896ABBD44}"/>
</file>

<file path=customXml/itemProps5.xml><?xml version="1.0" encoding="utf-8"?>
<ds:datastoreItem xmlns:ds="http://schemas.openxmlformats.org/officeDocument/2006/customXml" ds:itemID="{1CD0D21A-5335-4FFD-84CE-811C27177D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31</vt:i4>
      </vt:variant>
    </vt:vector>
  </HeadingPairs>
  <TitlesOfParts>
    <vt:vector size="37" baseType="lpstr">
      <vt:lpstr>RTA1</vt:lpstr>
      <vt:lpstr>Important Information</vt:lpstr>
      <vt:lpstr>Plant Details</vt:lpstr>
      <vt:lpstr>Lists</vt:lpstr>
      <vt:lpstr>Sheet1</vt:lpstr>
      <vt:lpstr>Sheet2</vt:lpstr>
      <vt:lpstr>FuelsData</vt:lpstr>
      <vt:lpstr>LCPReference</vt:lpstr>
      <vt:lpstr>Operator_Name</vt:lpstr>
      <vt:lpstr>OperatorName</vt:lpstr>
      <vt:lpstr>Operators</vt:lpstr>
      <vt:lpstr>PermitNumber</vt:lpstr>
      <vt:lpstr>PlantDetails</vt:lpstr>
      <vt:lpstr>'Plant Details'!Print_Area</vt:lpstr>
      <vt:lpstr>'RTA1'!Print_Area</vt:lpstr>
      <vt:lpstr>Q1_NOx</vt:lpstr>
      <vt:lpstr>Q1_PM</vt:lpstr>
      <vt:lpstr>Q1_SO2</vt:lpstr>
      <vt:lpstr>Q2_NOx</vt:lpstr>
      <vt:lpstr>Q2_PM</vt:lpstr>
      <vt:lpstr>Q2_SO2</vt:lpstr>
      <vt:lpstr>Q3_NOx</vt:lpstr>
      <vt:lpstr>Q3_PM</vt:lpstr>
      <vt:lpstr>Q3_SO2</vt:lpstr>
      <vt:lpstr>Q4_NOx</vt:lpstr>
      <vt:lpstr>Q4_PM</vt:lpstr>
      <vt:lpstr>Q4_SO2</vt:lpstr>
      <vt:lpstr>ReportingYears</vt:lpstr>
      <vt:lpstr>Sites</vt:lpstr>
      <vt:lpstr>SitesList</vt:lpstr>
      <vt:lpstr>TheOperator</vt:lpstr>
      <vt:lpstr>TheSite</vt:lpstr>
      <vt:lpstr>TotalNox</vt:lpstr>
      <vt:lpstr>TotalPm</vt:lpstr>
      <vt:lpstr>TotalSo2</vt:lpstr>
      <vt:lpstr>YearReporting</vt:lpstr>
      <vt:lpstr>Years</vt:lpstr>
    </vt:vector>
  </TitlesOfParts>
  <Company>AEA Technology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IED_RTA1_Q3_2019_LCP60</dc:title>
  <dc:creator>Jude Sartor</dc:creator>
  <cp:keywords>160_13, 160-13, 16013, 160 13</cp:keywords>
  <dc:description>160_13, version 4
re-issued 07/10/2014 following a minor change/straight swap.</dc:description>
  <cp:lastModifiedBy>elizabeth.parr</cp:lastModifiedBy>
  <cp:lastPrinted>2017-05-08T14:50:55Z</cp:lastPrinted>
  <dcterms:created xsi:type="dcterms:W3CDTF">2007-07-09T13:49:50Z</dcterms:created>
  <dcterms:modified xsi:type="dcterms:W3CDTF">2019-10-21T10:03:02Z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TitusGUID">
    <vt:lpwstr>ee378d41-e9a6-459c-9400-f85141107c75</vt:lpwstr>
  </property>
  <property fmtid="{D5CDD505-2E9C-101B-9397-08002B2CF9AE}" pid="4" name="IAM_SECURITY_CLASS">
    <vt:lpwstr>Non-Classified</vt:lpwstr>
  </property>
  <property fmtid="{D5CDD505-2E9C-101B-9397-08002B2CF9AE}" pid="5" name="Information_Classification">
    <vt:lpwstr>Non-Classified</vt:lpwstr>
  </property>
  <property fmtid="{D5CDD505-2E9C-101B-9397-08002B2CF9AE}" pid="6" name="TITUS_Converted">
    <vt:lpwstr>True</vt:lpwstr>
  </property>
  <property fmtid="{D5CDD505-2E9C-101B-9397-08002B2CF9AE}" pid="7" name="InformationClassification">
    <vt:lpwstr>Non-Classified</vt:lpwstr>
  </property>
  <property fmtid="{D5CDD505-2E9C-101B-9397-08002B2CF9AE}" pid="8" name="ContentTypeId">
    <vt:lpwstr>0x01010067EB80C5FE939D4A9B3D8BA62129B7F5020200AE6C253E6AC9944EAB397828DB234ACA</vt:lpwstr>
  </property>
  <property fmtid="{D5CDD505-2E9C-101B-9397-08002B2CF9AE}" pid="9" name="_dlc_DocId">
    <vt:lpwstr>REGU-386-70208</vt:lpwstr>
  </property>
  <property fmtid="{D5CDD505-2E9C-101B-9397-08002B2CF9AE}" pid="10" name="_dlc_DocIdItemGuid">
    <vt:lpwstr>9cf896a6-b1ab-45ed-9f33-9e6ffc6a10b2</vt:lpwstr>
  </property>
  <property fmtid="{D5CDD505-2E9C-101B-9397-08002B2CF9AE}" pid="11" name="_dlc_DocIdUrl">
    <vt:lpwstr>https://cyfoethnaturiolcymru.sharepoint.com/teams/Regulatory/Permitting/_layouts/15/DocIdRedir.aspx?ID=REGU-386-70208, REGU-386-70208</vt:lpwstr>
  </property>
</Properties>
</file>