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North EPR Water Discharge Consents PR/PAN-028669/"/>
    </mc:Choice>
  </mc:AlternateContent>
  <xr:revisionPtr revIDLastSave="0" documentId="13_ncr:1_{567C87BD-1E67-4D32-9FA7-525AE6EE86D9}" xr6:coauthVersionLast="47" xr6:coauthVersionMax="47" xr10:uidLastSave="{00000000-0000-0000-0000-000000000000}"/>
  <bookViews>
    <workbookView xWindow="33720" yWindow="-120" windowWidth="29040" windowHeight="15720" xr2:uid="{29B55D50-47C2-466B-BD1D-EF94BAF4203C}"/>
  </bookViews>
  <sheets>
    <sheet name="Proposed PTP" sheetId="1" r:id="rId1"/>
    <sheet name="Sewer Connection Costs" sheetId="2" r:id="rId2"/>
    <sheet name="Sheet1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0" i="2" l="1"/>
  <c r="D18" i="2"/>
  <c r="E16" i="1"/>
  <c r="E37" i="1"/>
  <c r="E34" i="1"/>
  <c r="D45" i="3" l="1"/>
  <c r="D43" i="3"/>
  <c r="D42" i="3"/>
  <c r="D40" i="3"/>
  <c r="D39" i="3"/>
  <c r="D36" i="3"/>
  <c r="D14" i="3"/>
  <c r="G26" i="3" l="1"/>
  <c r="D49" i="3"/>
  <c r="D44" i="3"/>
  <c r="D47" i="3" s="1"/>
  <c r="D51" i="3" l="1"/>
  <c r="E32" i="1"/>
  <c r="E30" i="1"/>
  <c r="E26" i="1"/>
  <c r="E29" i="1"/>
  <c r="E35" i="1" s="1"/>
  <c r="E36" i="1" l="1"/>
  <c r="E39" i="1"/>
  <c r="D16" i="2"/>
  <c r="E43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tc={9D291E6B-7637-4378-BEE3-B9FD88F2AEF1}</author>
  </authors>
  <commentList>
    <comment ref="E45" authorId="0" shapeId="0" xr:uid="{9D291E6B-7637-4378-BEE3-B9FD88F2AEF1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Distance calculator based 19.5 properties, this figure is consistent with the distance to sewer connection calculation </t>
      </text>
    </comment>
  </commentList>
</comments>
</file>

<file path=xl/sharedStrings.xml><?xml version="1.0" encoding="utf-8"?>
<sst xmlns="http://schemas.openxmlformats.org/spreadsheetml/2006/main" count="134" uniqueCount="65">
  <si>
    <t>Item</t>
  </si>
  <si>
    <t>Description</t>
  </si>
  <si>
    <t>Cost</t>
  </si>
  <si>
    <t>Notes</t>
  </si>
  <si>
    <t>Capital cost items</t>
  </si>
  <si>
    <t>Transportation and Installation</t>
  </si>
  <si>
    <t>Drains and Private Sewers</t>
  </si>
  <si>
    <t>Pumping Stations</t>
  </si>
  <si>
    <t>Drainage Field</t>
  </si>
  <si>
    <t>Outfall</t>
  </si>
  <si>
    <t>Sampling Point</t>
  </si>
  <si>
    <t>Total capital cost</t>
  </si>
  <si>
    <t>Annual operating cost items</t>
  </si>
  <si>
    <t>Power</t>
  </si>
  <si>
    <t>Effluent Removal</t>
  </si>
  <si>
    <t>Sludge Removal</t>
  </si>
  <si>
    <t>Total annual operating expenditure</t>
  </si>
  <si>
    <t>N/A</t>
  </si>
  <si>
    <t xml:space="preserve">Costs </t>
  </si>
  <si>
    <t>Maintenance</t>
  </si>
  <si>
    <t>Lifetime Costs 25 yrs</t>
  </si>
  <si>
    <t>cost</t>
  </si>
  <si>
    <t>Note</t>
  </si>
  <si>
    <t xml:space="preserve">Environmental Impact </t>
  </si>
  <si>
    <t xml:space="preserve">Difference </t>
  </si>
  <si>
    <t>Sewer connection cost total</t>
  </si>
  <si>
    <t xml:space="preserve">PTP Installation total </t>
  </si>
  <si>
    <t>Estimated cost</t>
  </si>
  <si>
    <t>Section 104</t>
  </si>
  <si>
    <t>Site Access/legal fees</t>
  </si>
  <si>
    <t xml:space="preserve">Commissioning/power </t>
  </si>
  <si>
    <t>site power &amp; Design cost</t>
  </si>
  <si>
    <t>Annual, cost</t>
  </si>
  <si>
    <t xml:space="preserve">NRW Annual Subsistance </t>
  </si>
  <si>
    <t xml:space="preserve"> Replacement </t>
  </si>
  <si>
    <t>Construction Costs</t>
  </si>
  <si>
    <t xml:space="preserve">Connection to foul main </t>
  </si>
  <si>
    <t xml:space="preserve">Man Holes to adoptable Standard </t>
  </si>
  <si>
    <t xml:space="preserve">120m across field </t>
  </si>
  <si>
    <t>2no. man holes  - Field</t>
  </si>
  <si>
    <t xml:space="preserve">230m in private road </t>
  </si>
  <si>
    <t xml:space="preserve">Manholes in private access road 5no. man holes  </t>
  </si>
  <si>
    <t xml:space="preserve">Traffic management </t>
  </si>
  <si>
    <t xml:space="preserve">Gas main Legal cost </t>
  </si>
  <si>
    <t xml:space="preserve">Supply &amp; Install </t>
  </si>
  <si>
    <t xml:space="preserve">NRW Annual Fee </t>
  </si>
  <si>
    <t>x £4000</t>
  </si>
  <si>
    <t>Graf quotation incl. VAT.</t>
  </si>
  <si>
    <t>Appendix E Treatment cost breakdown ref 2.1</t>
  </si>
  <si>
    <t>Packaged pumping station and rising main</t>
  </si>
  <si>
    <t>Gravity sewer in Highway</t>
  </si>
  <si>
    <t>Sewer Connection estimates - JBF group</t>
  </si>
  <si>
    <t>Traffic management</t>
  </si>
  <si>
    <t>Road closure</t>
  </si>
  <si>
    <t>Preliminaries</t>
  </si>
  <si>
    <t>Service crossings</t>
  </si>
  <si>
    <t>Disposal of excavated rocl</t>
  </si>
  <si>
    <t>Welsh Water Fees and adoption</t>
  </si>
  <si>
    <t>Electic supply to pump station</t>
  </si>
  <si>
    <t>VAT @ 20%</t>
  </si>
  <si>
    <t>Total</t>
  </si>
  <si>
    <t>See document "PAN-028669 Foul Drainage Options and Cost Review"</t>
  </si>
  <si>
    <t>Option 2 not used as conneciton to foul more expensive.</t>
  </si>
  <si>
    <t>x £8000 higher figure used x 30 equiv number of properties. Higher figure used as discharge within 50m of shellfish waters.</t>
  </si>
  <si>
    <t>Contingency @ 10%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</si>
</sst>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£&quot;#,##0"/>
    <numFmt numFmtId="165" formatCode="&quot;£&quot;#,##0.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808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ptos"/>
      <family val="2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/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 style="medium">
        <color rgb="FFC0C0C0"/>
      </right>
      <top/>
      <bottom style="medium">
        <color rgb="FFC0C0C0"/>
      </bottom>
      <diagonal/>
    </border>
    <border>
      <left/>
      <right style="medium">
        <color rgb="FFC0C0C0"/>
      </right>
      <top/>
      <bottom style="medium">
        <color rgb="FFC0C0C0"/>
      </bottom>
      <diagonal/>
    </border>
    <border>
      <left/>
      <right style="medium">
        <color rgb="FFC0C0C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C0C0C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2" borderId="4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0" fillId="3" borderId="7" xfId="0" applyFill="1" applyBorder="1"/>
    <xf numFmtId="0" fontId="3" fillId="0" borderId="8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0" fillId="0" borderId="7" xfId="0" applyBorder="1"/>
    <xf numFmtId="164" fontId="0" fillId="0" borderId="7" xfId="0" applyNumberFormat="1" applyBorder="1"/>
    <xf numFmtId="164" fontId="1" fillId="0" borderId="7" xfId="0" applyNumberFormat="1" applyFont="1" applyBorder="1"/>
    <xf numFmtId="0" fontId="1" fillId="0" borderId="0" xfId="0" applyFont="1"/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164" fontId="1" fillId="0" borderId="0" xfId="0" applyNumberFormat="1" applyFont="1"/>
    <xf numFmtId="164" fontId="0" fillId="0" borderId="9" xfId="0" applyNumberFormat="1" applyBorder="1"/>
    <xf numFmtId="0" fontId="3" fillId="3" borderId="7" xfId="0" applyFont="1" applyFill="1" applyBorder="1" applyAlignment="1">
      <alignment vertical="center" wrapText="1"/>
    </xf>
    <xf numFmtId="0" fontId="4" fillId="3" borderId="7" xfId="0" applyFont="1" applyFill="1" applyBorder="1" applyAlignment="1">
      <alignment vertical="center" wrapText="1"/>
    </xf>
    <xf numFmtId="164" fontId="1" fillId="3" borderId="7" xfId="0" applyNumberFormat="1" applyFont="1" applyFill="1" applyBorder="1"/>
    <xf numFmtId="164" fontId="0" fillId="3" borderId="7" xfId="0" applyNumberFormat="1" applyFill="1" applyBorder="1"/>
    <xf numFmtId="164" fontId="0" fillId="0" borderId="0" xfId="0" applyNumberFormat="1"/>
    <xf numFmtId="165" fontId="0" fillId="0" borderId="7" xfId="0" applyNumberFormat="1" applyBorder="1"/>
    <xf numFmtId="165" fontId="1" fillId="0" borderId="7" xfId="0" applyNumberFormat="1" applyFont="1" applyBorder="1"/>
    <xf numFmtId="165" fontId="1" fillId="0" borderId="0" xfId="0" applyNumberFormat="1" applyFont="1"/>
    <xf numFmtId="165" fontId="0" fillId="0" borderId="0" xfId="0" applyNumberFormat="1"/>
    <xf numFmtId="0" fontId="5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0" borderId="7" xfId="0" applyFont="1" applyBorder="1"/>
    <xf numFmtId="0" fontId="0" fillId="0" borderId="10" xfId="0" applyBorder="1"/>
    <xf numFmtId="165" fontId="1" fillId="0" borderId="10" xfId="0" applyNumberFormat="1" applyFont="1" applyBorder="1"/>
    <xf numFmtId="0" fontId="2" fillId="2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1" fillId="0" borderId="7" xfId="0" applyFont="1" applyBorder="1"/>
    <xf numFmtId="0" fontId="0" fillId="0" borderId="11" xfId="0" applyBorder="1"/>
    <xf numFmtId="0" fontId="4" fillId="0" borderId="12" xfId="0" applyFont="1" applyBorder="1" applyAlignment="1">
      <alignment vertical="center" wrapText="1"/>
    </xf>
    <xf numFmtId="164" fontId="1" fillId="0" borderId="12" xfId="0" applyNumberFormat="1" applyFont="1" applyBorder="1"/>
    <xf numFmtId="0" fontId="0" fillId="0" borderId="12" xfId="0" applyBorder="1"/>
    <xf numFmtId="0" fontId="3" fillId="0" borderId="11" xfId="0" applyFont="1" applyBorder="1" applyAlignment="1">
      <alignment vertical="center" wrapText="1"/>
    </xf>
    <xf numFmtId="164" fontId="0" fillId="0" borderId="11" xfId="0" applyNumberFormat="1" applyBorder="1"/>
    <xf numFmtId="3" fontId="1" fillId="0" borderId="0" xfId="0" applyNumberFormat="1" applyFont="1"/>
    <xf numFmtId="0" fontId="0" fillId="3" borderId="7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openxmlformats.org/officeDocument/2006/relationships/customXml" Target="../customXml/item5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Bickerton, Steve" id="{84A56CFC-8A78-44EA-BB80-DD4C09208001}" userId="S::Steve.Bickerton@cyfoethnaturiolcymru.gov.uk::0f1a9439-174c-437f-a05a-5535e45643da" providerId="AD"/>
</personList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45" dT="2024-04-15T12:39:09.34" personId="{84A56CFC-8A78-44EA-BB80-DD4C09208001}" id="{9D291E6B-7637-4378-BEE3-B9FD88F2AEF1}">
    <text xml:space="preserve">Distance calculator based 19.5 properties, this figure is consistent with the distance to sewer connection calculation 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31E7A-1FC7-43AF-92FB-49E5619915F8}">
  <dimension ref="C3:H44"/>
  <sheetViews>
    <sheetView tabSelected="1" topLeftCell="A6" workbookViewId="0">
      <selection activeCell="I26" sqref="I26"/>
    </sheetView>
  </sheetViews>
  <sheetFormatPr defaultRowHeight="14.5" x14ac:dyDescent="0.35"/>
  <cols>
    <col min="3" max="3" width="0" hidden="1" customWidth="1"/>
    <col min="4" max="4" width="32.1796875" customWidth="1"/>
    <col min="5" max="5" width="17.81640625" customWidth="1"/>
    <col min="6" max="6" width="31.26953125" customWidth="1"/>
    <col min="7" max="7" width="19.36328125" customWidth="1"/>
    <col min="8" max="8" width="22.36328125" customWidth="1"/>
  </cols>
  <sheetData>
    <row r="3" spans="3:8" x14ac:dyDescent="0.35">
      <c r="D3" s="11"/>
    </row>
    <row r="4" spans="3:8" ht="15" thickBot="1" x14ac:dyDescent="0.4"/>
    <row r="5" spans="3:8" ht="15" customHeight="1" thickBot="1" x14ac:dyDescent="0.4">
      <c r="C5" s="26" t="s">
        <v>4</v>
      </c>
      <c r="D5" s="27"/>
      <c r="E5" s="27"/>
      <c r="F5" s="28"/>
    </row>
    <row r="6" spans="3:8" ht="70.5" thickBot="1" x14ac:dyDescent="0.4">
      <c r="C6" s="1" t="s">
        <v>0</v>
      </c>
      <c r="D6" s="2" t="s">
        <v>1</v>
      </c>
      <c r="E6" s="4" t="s">
        <v>2</v>
      </c>
      <c r="F6" s="4" t="s">
        <v>3</v>
      </c>
      <c r="G6" s="4" t="s">
        <v>61</v>
      </c>
      <c r="H6" s="4" t="s">
        <v>62</v>
      </c>
    </row>
    <row r="7" spans="3:8" ht="15" thickBot="1" x14ac:dyDescent="0.4">
      <c r="C7" s="3">
        <v>1</v>
      </c>
      <c r="D7" s="6" t="s">
        <v>44</v>
      </c>
      <c r="E7" s="9">
        <v>54047.21</v>
      </c>
      <c r="F7" s="8" t="s">
        <v>47</v>
      </c>
    </row>
    <row r="8" spans="3:8" ht="15" hidden="1" customHeight="1" thickBot="1" x14ac:dyDescent="0.4">
      <c r="C8" s="3">
        <v>2</v>
      </c>
      <c r="D8" s="6" t="s">
        <v>5</v>
      </c>
      <c r="E8" s="9"/>
      <c r="F8" s="8" t="s">
        <v>31</v>
      </c>
    </row>
    <row r="9" spans="3:8" ht="15" hidden="1" customHeight="1" thickBot="1" x14ac:dyDescent="0.4">
      <c r="C9" s="3">
        <v>3</v>
      </c>
      <c r="D9" s="6" t="s">
        <v>30</v>
      </c>
      <c r="E9" s="9"/>
      <c r="F9" s="8"/>
    </row>
    <row r="10" spans="3:8" ht="15" hidden="1" customHeight="1" thickBot="1" x14ac:dyDescent="0.4">
      <c r="C10" s="3">
        <v>4</v>
      </c>
      <c r="D10" s="6" t="s">
        <v>6</v>
      </c>
      <c r="E10" s="9"/>
      <c r="F10" s="8"/>
    </row>
    <row r="11" spans="3:8" ht="15" hidden="1" customHeight="1" thickBot="1" x14ac:dyDescent="0.4">
      <c r="C11" s="3">
        <v>5</v>
      </c>
      <c r="D11" s="6" t="s">
        <v>7</v>
      </c>
      <c r="E11" s="9"/>
      <c r="F11" s="8"/>
    </row>
    <row r="12" spans="3:8" ht="15" thickBot="1" x14ac:dyDescent="0.4">
      <c r="C12" s="3">
        <v>6</v>
      </c>
      <c r="D12" s="6" t="s">
        <v>8</v>
      </c>
      <c r="E12" s="9">
        <v>3400</v>
      </c>
      <c r="F12" s="8" t="s">
        <v>48</v>
      </c>
    </row>
    <row r="13" spans="3:8" ht="15" hidden="1" customHeight="1" thickBot="1" x14ac:dyDescent="0.4">
      <c r="C13" s="3">
        <v>7</v>
      </c>
      <c r="D13" s="6" t="s">
        <v>9</v>
      </c>
      <c r="E13" s="9">
        <v>0</v>
      </c>
      <c r="F13" s="8"/>
    </row>
    <row r="14" spans="3:8" ht="15" hidden="1" customHeight="1" thickBot="1" x14ac:dyDescent="0.4">
      <c r="C14" s="3">
        <v>8</v>
      </c>
      <c r="D14" s="6" t="s">
        <v>10</v>
      </c>
      <c r="E14" s="9">
        <v>0</v>
      </c>
      <c r="F14" s="8"/>
    </row>
    <row r="15" spans="3:8" ht="15" hidden="1" customHeight="1" thickBot="1" x14ac:dyDescent="0.4">
      <c r="C15" s="3">
        <v>9</v>
      </c>
      <c r="D15" s="6" t="s">
        <v>29</v>
      </c>
      <c r="E15" s="9"/>
      <c r="F15" s="8"/>
    </row>
    <row r="16" spans="3:8" ht="15" thickBot="1" x14ac:dyDescent="0.4">
      <c r="C16" s="3"/>
      <c r="D16" s="7" t="s">
        <v>11</v>
      </c>
      <c r="E16" s="10">
        <f>SUM(E7:E15)</f>
        <v>57447.21</v>
      </c>
      <c r="F16" s="8"/>
    </row>
    <row r="17" spans="3:6" ht="15" thickBot="1" x14ac:dyDescent="0.4"/>
    <row r="18" spans="3:6" ht="15" customHeight="1" thickBot="1" x14ac:dyDescent="0.4">
      <c r="C18" s="26" t="s">
        <v>12</v>
      </c>
      <c r="D18" s="27"/>
      <c r="E18" s="27"/>
      <c r="F18" s="28"/>
    </row>
    <row r="19" spans="3:6" ht="15" thickBot="1" x14ac:dyDescent="0.4">
      <c r="C19" s="1" t="s">
        <v>0</v>
      </c>
      <c r="D19" s="2" t="s">
        <v>1</v>
      </c>
      <c r="E19" s="4" t="s">
        <v>2</v>
      </c>
      <c r="F19" s="4" t="s">
        <v>3</v>
      </c>
    </row>
    <row r="20" spans="3:6" ht="15" hidden="1" customHeight="1" thickBot="1" x14ac:dyDescent="0.4">
      <c r="C20" s="3">
        <v>1</v>
      </c>
      <c r="D20" s="6" t="s">
        <v>13</v>
      </c>
      <c r="E20" s="9">
        <v>0</v>
      </c>
      <c r="F20" s="8" t="s">
        <v>27</v>
      </c>
    </row>
    <row r="21" spans="3:6" ht="15" thickBot="1" x14ac:dyDescent="0.4">
      <c r="C21" s="3">
        <v>2</v>
      </c>
      <c r="D21" s="6" t="s">
        <v>19</v>
      </c>
      <c r="E21" s="9">
        <v>500</v>
      </c>
      <c r="F21" s="8" t="s">
        <v>27</v>
      </c>
    </row>
    <row r="22" spans="3:6" ht="15" hidden="1" customHeight="1" thickBot="1" x14ac:dyDescent="0.4">
      <c r="C22" s="3">
        <v>3</v>
      </c>
      <c r="D22" s="6" t="s">
        <v>14</v>
      </c>
      <c r="E22" s="9"/>
      <c r="F22" s="8" t="s">
        <v>17</v>
      </c>
    </row>
    <row r="23" spans="3:6" ht="15" thickBot="1" x14ac:dyDescent="0.4">
      <c r="C23" s="3">
        <v>4</v>
      </c>
      <c r="D23" s="6" t="s">
        <v>15</v>
      </c>
      <c r="E23" s="9">
        <v>500</v>
      </c>
      <c r="F23" s="8" t="s">
        <v>27</v>
      </c>
    </row>
    <row r="24" spans="3:6" ht="15" hidden="1" customHeight="1" thickBot="1" x14ac:dyDescent="0.4">
      <c r="C24" s="3">
        <v>5</v>
      </c>
      <c r="D24" s="6" t="s">
        <v>8</v>
      </c>
      <c r="E24" s="9"/>
      <c r="F24" s="8" t="s">
        <v>17</v>
      </c>
    </row>
    <row r="25" spans="3:6" ht="15" thickBot="1" x14ac:dyDescent="0.4">
      <c r="C25" s="3">
        <v>6</v>
      </c>
      <c r="D25" s="6" t="s">
        <v>33</v>
      </c>
      <c r="E25" s="9">
        <v>2355</v>
      </c>
      <c r="F25" s="8"/>
    </row>
    <row r="26" spans="3:6" ht="28.5" thickBot="1" x14ac:dyDescent="0.4">
      <c r="C26" s="3"/>
      <c r="D26" s="7" t="s">
        <v>16</v>
      </c>
      <c r="E26" s="10">
        <f>SUM(E20:E25)</f>
        <v>3355</v>
      </c>
      <c r="F26" s="8"/>
    </row>
    <row r="27" spans="3:6" x14ac:dyDescent="0.35">
      <c r="C27" s="12"/>
      <c r="D27" s="13"/>
      <c r="E27" s="14"/>
    </row>
    <row r="28" spans="3:6" x14ac:dyDescent="0.35">
      <c r="C28" s="16"/>
      <c r="D28" s="17" t="s">
        <v>20</v>
      </c>
      <c r="E28" s="18" t="s">
        <v>21</v>
      </c>
      <c r="F28" s="5" t="s">
        <v>22</v>
      </c>
    </row>
    <row r="29" spans="3:6" ht="15" hidden="1" customHeight="1" thickBot="1" x14ac:dyDescent="0.4">
      <c r="C29" s="3">
        <v>1</v>
      </c>
      <c r="D29" s="6" t="s">
        <v>13</v>
      </c>
      <c r="E29" s="15">
        <f>E20*25</f>
        <v>0</v>
      </c>
      <c r="F29" s="8" t="s">
        <v>27</v>
      </c>
    </row>
    <row r="30" spans="3:6" ht="15" thickBot="1" x14ac:dyDescent="0.4">
      <c r="C30" s="3">
        <v>2</v>
      </c>
      <c r="D30" s="6" t="s">
        <v>19</v>
      </c>
      <c r="E30" s="9">
        <f>E21*25</f>
        <v>12500</v>
      </c>
      <c r="F30" s="8" t="s">
        <v>27</v>
      </c>
    </row>
    <row r="31" spans="3:6" ht="15" hidden="1" customHeight="1" thickBot="1" x14ac:dyDescent="0.4">
      <c r="C31" s="3">
        <v>3</v>
      </c>
      <c r="D31" s="6" t="s">
        <v>14</v>
      </c>
      <c r="E31" s="9"/>
      <c r="F31" s="8" t="s">
        <v>17</v>
      </c>
    </row>
    <row r="32" spans="3:6" ht="15" thickBot="1" x14ac:dyDescent="0.4">
      <c r="C32" s="3">
        <v>4</v>
      </c>
      <c r="D32" s="6" t="s">
        <v>15</v>
      </c>
      <c r="E32" s="9">
        <f>E23*25</f>
        <v>12500</v>
      </c>
      <c r="F32" s="8" t="s">
        <v>27</v>
      </c>
    </row>
    <row r="33" spans="3:6" ht="15" thickBot="1" x14ac:dyDescent="0.4">
      <c r="C33" s="3">
        <v>5</v>
      </c>
      <c r="D33" s="6" t="s">
        <v>34</v>
      </c>
      <c r="E33" s="9">
        <v>57447</v>
      </c>
      <c r="F33" s="8"/>
    </row>
    <row r="34" spans="3:6" ht="15" thickBot="1" x14ac:dyDescent="0.4">
      <c r="C34" s="3">
        <v>6</v>
      </c>
      <c r="D34" s="6" t="s">
        <v>45</v>
      </c>
      <c r="E34" s="9">
        <f>25*747.79</f>
        <v>18694.75</v>
      </c>
      <c r="F34" s="8"/>
    </row>
    <row r="35" spans="3:6" ht="28.5" thickBot="1" x14ac:dyDescent="0.4">
      <c r="C35" s="3"/>
      <c r="D35" s="7" t="s">
        <v>16</v>
      </c>
      <c r="E35" s="10">
        <f>SUM(E29:E34)</f>
        <v>101141.75</v>
      </c>
      <c r="F35" s="8"/>
    </row>
    <row r="36" spans="3:6" x14ac:dyDescent="0.35">
      <c r="C36" s="12"/>
      <c r="D36" s="13"/>
      <c r="E36" s="14">
        <f>E35+E16</f>
        <v>158588.96</v>
      </c>
    </row>
    <row r="37" spans="3:6" ht="58" x14ac:dyDescent="0.35">
      <c r="C37" s="5"/>
      <c r="D37" s="16" t="s">
        <v>23</v>
      </c>
      <c r="E37" s="19">
        <f>30*8000</f>
        <v>240000</v>
      </c>
      <c r="F37" s="44" t="s">
        <v>63</v>
      </c>
    </row>
    <row r="38" spans="3:6" x14ac:dyDescent="0.35">
      <c r="D38" s="12"/>
    </row>
    <row r="39" spans="3:6" x14ac:dyDescent="0.35">
      <c r="D39" s="11" t="s">
        <v>26</v>
      </c>
      <c r="E39" s="23">
        <f>E35+E16+E37</f>
        <v>398588.95999999996</v>
      </c>
    </row>
    <row r="40" spans="3:6" x14ac:dyDescent="0.35">
      <c r="E40" s="24"/>
    </row>
    <row r="41" spans="3:6" x14ac:dyDescent="0.35">
      <c r="D41" s="11" t="s">
        <v>25</v>
      </c>
      <c r="E41" s="23">
        <v>435693.6</v>
      </c>
    </row>
    <row r="42" spans="3:6" x14ac:dyDescent="0.35">
      <c r="E42" s="24"/>
    </row>
    <row r="43" spans="3:6" x14ac:dyDescent="0.35">
      <c r="D43" s="11" t="s">
        <v>24</v>
      </c>
      <c r="E43" s="23">
        <f>E41-E39</f>
        <v>37104.640000000014</v>
      </c>
    </row>
    <row r="44" spans="3:6" x14ac:dyDescent="0.35">
      <c r="E44" s="2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1B135-2522-446D-A31B-141916D9AE08}">
  <dimension ref="A1:G20"/>
  <sheetViews>
    <sheetView workbookViewId="0">
      <selection activeCell="G26" sqref="G26"/>
    </sheetView>
  </sheetViews>
  <sheetFormatPr defaultRowHeight="14.5" x14ac:dyDescent="0.35"/>
  <cols>
    <col min="3" max="3" width="60.36328125" customWidth="1"/>
    <col min="4" max="4" width="14.6328125" customWidth="1"/>
    <col min="5" max="5" width="18.90625" customWidth="1"/>
  </cols>
  <sheetData>
    <row r="1" spans="1:7" x14ac:dyDescent="0.35">
      <c r="A1" s="11" t="s">
        <v>51</v>
      </c>
    </row>
    <row r="4" spans="1:7" x14ac:dyDescent="0.35">
      <c r="C4" s="5" t="s">
        <v>1</v>
      </c>
      <c r="D4" s="5" t="s">
        <v>18</v>
      </c>
      <c r="E4" s="5" t="s">
        <v>3</v>
      </c>
    </row>
    <row r="5" spans="1:7" x14ac:dyDescent="0.35">
      <c r="C5" s="8" t="s">
        <v>49</v>
      </c>
      <c r="D5" s="21">
        <v>134925</v>
      </c>
      <c r="E5" s="8"/>
    </row>
    <row r="6" spans="1:7" x14ac:dyDescent="0.35">
      <c r="C6" s="8" t="s">
        <v>50</v>
      </c>
      <c r="D6" s="21">
        <v>140805</v>
      </c>
      <c r="E6" s="8"/>
      <c r="G6" s="20"/>
    </row>
    <row r="7" spans="1:7" x14ac:dyDescent="0.35">
      <c r="C7" s="8" t="s">
        <v>52</v>
      </c>
      <c r="D7" s="21">
        <v>6000</v>
      </c>
      <c r="E7" s="8"/>
    </row>
    <row r="8" spans="1:7" x14ac:dyDescent="0.35">
      <c r="C8" s="8" t="s">
        <v>53</v>
      </c>
      <c r="D8" s="21">
        <v>2500</v>
      </c>
      <c r="E8" s="8"/>
    </row>
    <row r="9" spans="1:7" x14ac:dyDescent="0.35">
      <c r="C9" s="8" t="s">
        <v>54</v>
      </c>
      <c r="D9" s="21">
        <v>20000</v>
      </c>
      <c r="E9" s="8"/>
      <c r="G9" s="20"/>
    </row>
    <row r="10" spans="1:7" x14ac:dyDescent="0.35">
      <c r="C10" s="25" t="s">
        <v>55</v>
      </c>
      <c r="D10" s="21">
        <v>16000</v>
      </c>
      <c r="E10" s="8"/>
      <c r="G10" s="20"/>
    </row>
    <row r="11" spans="1:7" x14ac:dyDescent="0.35">
      <c r="C11" s="25" t="s">
        <v>56</v>
      </c>
      <c r="D11" s="21">
        <v>1800</v>
      </c>
      <c r="E11" s="8"/>
      <c r="G11" s="20"/>
    </row>
    <row r="12" spans="1:7" x14ac:dyDescent="0.35">
      <c r="C12" s="25" t="s">
        <v>57</v>
      </c>
      <c r="D12" s="21">
        <v>5000</v>
      </c>
      <c r="E12" s="8"/>
      <c r="G12" s="20"/>
    </row>
    <row r="13" spans="1:7" x14ac:dyDescent="0.35">
      <c r="C13" s="8" t="s">
        <v>58</v>
      </c>
      <c r="D13" s="21">
        <v>3000</v>
      </c>
      <c r="E13" s="8"/>
      <c r="G13" s="20"/>
    </row>
    <row r="14" spans="1:7" x14ac:dyDescent="0.35">
      <c r="C14" s="8"/>
      <c r="D14" s="21"/>
      <c r="E14" s="8"/>
      <c r="G14" s="20"/>
    </row>
    <row r="15" spans="1:7" x14ac:dyDescent="0.35">
      <c r="C15" s="8"/>
      <c r="D15" s="21"/>
      <c r="E15" s="8"/>
    </row>
    <row r="16" spans="1:7" x14ac:dyDescent="0.35">
      <c r="C16" s="8"/>
      <c r="D16" s="22">
        <f>SUM(D5:D15)</f>
        <v>330030</v>
      </c>
      <c r="E16" s="8"/>
    </row>
    <row r="17" spans="3:4" x14ac:dyDescent="0.35">
      <c r="C17" t="s">
        <v>64</v>
      </c>
      <c r="D17" s="43">
        <v>33003</v>
      </c>
    </row>
    <row r="18" spans="3:4" x14ac:dyDescent="0.35">
      <c r="C18" t="s">
        <v>60</v>
      </c>
      <c r="D18" s="24">
        <f>D16+D17</f>
        <v>363033</v>
      </c>
    </row>
    <row r="19" spans="3:4" x14ac:dyDescent="0.35">
      <c r="C19" t="s">
        <v>59</v>
      </c>
      <c r="D19" s="23">
        <v>72606.600000000006</v>
      </c>
    </row>
    <row r="20" spans="3:4" x14ac:dyDescent="0.35">
      <c r="C20" t="s">
        <v>60</v>
      </c>
      <c r="D20" s="24">
        <f>D18+D19</f>
        <v>435639.6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416DA-FCCA-4F71-8ACE-5BA4D125B4D4}">
  <dimension ref="C2:G51"/>
  <sheetViews>
    <sheetView topLeftCell="A16" workbookViewId="0">
      <selection activeCell="D26" sqref="D26"/>
    </sheetView>
  </sheetViews>
  <sheetFormatPr defaultRowHeight="14.5" x14ac:dyDescent="0.35"/>
  <cols>
    <col min="3" max="3" width="44.08984375" customWidth="1"/>
    <col min="4" max="4" width="15" customWidth="1"/>
    <col min="5" max="5" width="20.453125" customWidth="1"/>
    <col min="7" max="7" width="9.81640625" bestFit="1" customWidth="1"/>
  </cols>
  <sheetData>
    <row r="2" spans="3:5" x14ac:dyDescent="0.35">
      <c r="C2" s="5" t="s">
        <v>1</v>
      </c>
      <c r="D2" s="5" t="s">
        <v>18</v>
      </c>
      <c r="E2" s="5" t="s">
        <v>3</v>
      </c>
    </row>
    <row r="3" spans="3:5" x14ac:dyDescent="0.35">
      <c r="C3" s="8" t="s">
        <v>28</v>
      </c>
      <c r="D3" s="21"/>
      <c r="E3" s="8"/>
    </row>
    <row r="4" spans="3:5" x14ac:dyDescent="0.35">
      <c r="C4" s="8" t="s">
        <v>35</v>
      </c>
      <c r="D4" s="21"/>
      <c r="E4" s="8"/>
    </row>
    <row r="5" spans="3:5" x14ac:dyDescent="0.35">
      <c r="C5" s="8" t="s">
        <v>36</v>
      </c>
      <c r="D5" s="21"/>
      <c r="E5" s="8"/>
    </row>
    <row r="6" spans="3:5" x14ac:dyDescent="0.35">
      <c r="C6" s="8" t="s">
        <v>37</v>
      </c>
      <c r="D6" s="21"/>
      <c r="E6" s="8"/>
    </row>
    <row r="7" spans="3:5" x14ac:dyDescent="0.35">
      <c r="C7" s="8" t="s">
        <v>38</v>
      </c>
      <c r="D7" s="21"/>
      <c r="E7" s="8"/>
    </row>
    <row r="8" spans="3:5" x14ac:dyDescent="0.35">
      <c r="C8" s="29" t="s">
        <v>39</v>
      </c>
      <c r="D8" s="21"/>
      <c r="E8" s="8"/>
    </row>
    <row r="9" spans="3:5" x14ac:dyDescent="0.35">
      <c r="C9" s="29" t="s">
        <v>40</v>
      </c>
      <c r="D9" s="21"/>
      <c r="E9" s="8"/>
    </row>
    <row r="10" spans="3:5" x14ac:dyDescent="0.35">
      <c r="C10" s="29" t="s">
        <v>41</v>
      </c>
      <c r="D10" s="21"/>
      <c r="E10" s="8"/>
    </row>
    <row r="11" spans="3:5" x14ac:dyDescent="0.35">
      <c r="C11" s="8" t="s">
        <v>42</v>
      </c>
      <c r="D11" s="21"/>
      <c r="E11" s="8"/>
    </row>
    <row r="12" spans="3:5" x14ac:dyDescent="0.35">
      <c r="C12" s="8" t="s">
        <v>43</v>
      </c>
      <c r="D12" s="21"/>
      <c r="E12" s="8"/>
    </row>
    <row r="13" spans="3:5" x14ac:dyDescent="0.35">
      <c r="C13" s="8" t="s">
        <v>32</v>
      </c>
      <c r="D13" s="21"/>
      <c r="E13" s="8"/>
    </row>
    <row r="14" spans="3:5" x14ac:dyDescent="0.35">
      <c r="C14" s="30"/>
      <c r="D14" s="31">
        <f>SUM(D3:D13)</f>
        <v>0</v>
      </c>
      <c r="E14" s="30"/>
    </row>
    <row r="15" spans="3:5" x14ac:dyDescent="0.35">
      <c r="C15" s="32"/>
      <c r="D15" s="32"/>
      <c r="E15" s="32"/>
    </row>
    <row r="16" spans="3:5" x14ac:dyDescent="0.35">
      <c r="C16" s="33" t="s">
        <v>1</v>
      </c>
      <c r="D16" s="33" t="s">
        <v>2</v>
      </c>
      <c r="E16" s="33" t="s">
        <v>3</v>
      </c>
    </row>
    <row r="17" spans="3:7" x14ac:dyDescent="0.35">
      <c r="C17" s="34" t="s">
        <v>44</v>
      </c>
      <c r="D17" s="9"/>
      <c r="E17" s="8"/>
    </row>
    <row r="18" spans="3:7" x14ac:dyDescent="0.35">
      <c r="C18" s="34" t="s">
        <v>5</v>
      </c>
      <c r="D18" s="9"/>
      <c r="E18" s="8" t="s">
        <v>31</v>
      </c>
    </row>
    <row r="19" spans="3:7" x14ac:dyDescent="0.35">
      <c r="C19" s="34" t="s">
        <v>30</v>
      </c>
      <c r="D19" s="9"/>
      <c r="E19" s="8"/>
    </row>
    <row r="20" spans="3:7" x14ac:dyDescent="0.35">
      <c r="C20" s="34" t="s">
        <v>6</v>
      </c>
      <c r="D20" s="9"/>
      <c r="E20" s="8"/>
    </row>
    <row r="21" spans="3:7" x14ac:dyDescent="0.35">
      <c r="C21" s="34" t="s">
        <v>7</v>
      </c>
      <c r="D21" s="9"/>
      <c r="E21" s="8"/>
    </row>
    <row r="22" spans="3:7" x14ac:dyDescent="0.35">
      <c r="C22" s="34" t="s">
        <v>8</v>
      </c>
      <c r="D22" s="9"/>
      <c r="E22" s="8"/>
    </row>
    <row r="23" spans="3:7" x14ac:dyDescent="0.35">
      <c r="C23" s="34" t="s">
        <v>9</v>
      </c>
      <c r="D23" s="9">
        <v>0</v>
      </c>
      <c r="E23" s="8"/>
    </row>
    <row r="24" spans="3:7" x14ac:dyDescent="0.35">
      <c r="C24" s="34" t="s">
        <v>10</v>
      </c>
      <c r="D24" s="9">
        <v>0</v>
      </c>
      <c r="E24" s="8"/>
    </row>
    <row r="25" spans="3:7" x14ac:dyDescent="0.35">
      <c r="C25" s="34" t="s">
        <v>29</v>
      </c>
      <c r="D25" s="9"/>
      <c r="E25" s="8"/>
    </row>
    <row r="26" spans="3:7" x14ac:dyDescent="0.35">
      <c r="C26" s="35" t="s">
        <v>11</v>
      </c>
      <c r="D26" s="10"/>
      <c r="E26" s="8"/>
      <c r="G26" s="24">
        <f>D14-D26</f>
        <v>0</v>
      </c>
    </row>
    <row r="27" spans="3:7" x14ac:dyDescent="0.35">
      <c r="C27" s="8"/>
      <c r="D27" s="8"/>
      <c r="E27" s="8"/>
    </row>
    <row r="28" spans="3:7" x14ac:dyDescent="0.35">
      <c r="C28" s="32"/>
      <c r="D28" s="32"/>
      <c r="E28" s="32"/>
    </row>
    <row r="29" spans="3:7" x14ac:dyDescent="0.35">
      <c r="C29" s="33" t="s">
        <v>1</v>
      </c>
      <c r="D29" s="33" t="s">
        <v>2</v>
      </c>
      <c r="E29" s="33" t="s">
        <v>3</v>
      </c>
    </row>
    <row r="30" spans="3:7" x14ac:dyDescent="0.35">
      <c r="C30" s="34" t="s">
        <v>13</v>
      </c>
      <c r="D30" s="9">
        <v>0</v>
      </c>
      <c r="E30" s="8" t="s">
        <v>27</v>
      </c>
    </row>
    <row r="31" spans="3:7" x14ac:dyDescent="0.35">
      <c r="C31" s="34" t="s">
        <v>19</v>
      </c>
      <c r="D31" s="9">
        <v>500</v>
      </c>
      <c r="E31" s="8" t="s">
        <v>27</v>
      </c>
    </row>
    <row r="32" spans="3:7" x14ac:dyDescent="0.35">
      <c r="C32" s="34" t="s">
        <v>14</v>
      </c>
      <c r="D32" s="9"/>
      <c r="E32" s="8" t="s">
        <v>17</v>
      </c>
    </row>
    <row r="33" spans="3:7" x14ac:dyDescent="0.35">
      <c r="C33" s="34" t="s">
        <v>15</v>
      </c>
      <c r="D33" s="9">
        <v>500</v>
      </c>
      <c r="E33" s="8" t="s">
        <v>27</v>
      </c>
    </row>
    <row r="34" spans="3:7" x14ac:dyDescent="0.35">
      <c r="C34" s="34" t="s">
        <v>8</v>
      </c>
      <c r="D34" s="9"/>
      <c r="E34" s="8" t="s">
        <v>17</v>
      </c>
    </row>
    <row r="35" spans="3:7" x14ac:dyDescent="0.35">
      <c r="C35" s="34" t="s">
        <v>33</v>
      </c>
      <c r="D35" s="9">
        <v>747.79</v>
      </c>
      <c r="E35" s="8"/>
    </row>
    <row r="36" spans="3:7" x14ac:dyDescent="0.35">
      <c r="C36" s="35" t="s">
        <v>16</v>
      </c>
      <c r="D36" s="10">
        <f>SUM(D30:D35)</f>
        <v>1747.79</v>
      </c>
      <c r="E36" s="8"/>
      <c r="G36" s="24"/>
    </row>
    <row r="37" spans="3:7" x14ac:dyDescent="0.35">
      <c r="C37" s="35"/>
      <c r="D37" s="10"/>
      <c r="E37" s="8"/>
    </row>
    <row r="38" spans="3:7" x14ac:dyDescent="0.35">
      <c r="C38" s="17" t="s">
        <v>20</v>
      </c>
      <c r="D38" s="18" t="s">
        <v>21</v>
      </c>
      <c r="E38" s="5" t="s">
        <v>22</v>
      </c>
    </row>
    <row r="39" spans="3:7" x14ac:dyDescent="0.35">
      <c r="C39" s="34" t="s">
        <v>13</v>
      </c>
      <c r="D39" s="9">
        <f>D30*25</f>
        <v>0</v>
      </c>
      <c r="E39" s="8" t="s">
        <v>27</v>
      </c>
    </row>
    <row r="40" spans="3:7" x14ac:dyDescent="0.35">
      <c r="C40" s="34" t="s">
        <v>19</v>
      </c>
      <c r="D40" s="9">
        <f>D31*25</f>
        <v>12500</v>
      </c>
      <c r="E40" s="8" t="s">
        <v>27</v>
      </c>
    </row>
    <row r="41" spans="3:7" x14ac:dyDescent="0.35">
      <c r="C41" s="34" t="s">
        <v>14</v>
      </c>
      <c r="D41" s="9"/>
      <c r="E41" s="8" t="s">
        <v>17</v>
      </c>
    </row>
    <row r="42" spans="3:7" x14ac:dyDescent="0.35">
      <c r="C42" s="34" t="s">
        <v>15</v>
      </c>
      <c r="D42" s="9">
        <f>D33*25</f>
        <v>12500</v>
      </c>
      <c r="E42" s="8" t="s">
        <v>27</v>
      </c>
    </row>
    <row r="43" spans="3:7" ht="15" thickBot="1" x14ac:dyDescent="0.4">
      <c r="C43" s="41" t="s">
        <v>45</v>
      </c>
      <c r="D43" s="42">
        <f>25*747.79</f>
        <v>18694.75</v>
      </c>
      <c r="E43" s="37"/>
    </row>
    <row r="44" spans="3:7" ht="15" thickBot="1" x14ac:dyDescent="0.4">
      <c r="C44" s="38" t="s">
        <v>16</v>
      </c>
      <c r="D44" s="39">
        <f>SUM(D39:D43)</f>
        <v>43694.75</v>
      </c>
      <c r="E44" s="40"/>
    </row>
    <row r="45" spans="3:7" x14ac:dyDescent="0.35">
      <c r="C45" s="16" t="s">
        <v>23</v>
      </c>
      <c r="D45" s="19">
        <f>19.5*4000</f>
        <v>78000</v>
      </c>
      <c r="E45" s="5" t="s">
        <v>46</v>
      </c>
    </row>
    <row r="46" spans="3:7" x14ac:dyDescent="0.35">
      <c r="C46" s="34"/>
      <c r="D46" s="8"/>
      <c r="E46" s="8"/>
    </row>
    <row r="47" spans="3:7" x14ac:dyDescent="0.35">
      <c r="C47" s="36" t="s">
        <v>26</v>
      </c>
      <c r="D47" s="22">
        <f>D44+D26+D45</f>
        <v>121694.75</v>
      </c>
      <c r="E47" s="8"/>
    </row>
    <row r="48" spans="3:7" x14ac:dyDescent="0.35">
      <c r="C48" s="8"/>
      <c r="D48" s="21"/>
      <c r="E48" s="8"/>
    </row>
    <row r="49" spans="3:5" x14ac:dyDescent="0.35">
      <c r="C49" s="36" t="s">
        <v>25</v>
      </c>
      <c r="D49" s="22">
        <f>D14</f>
        <v>0</v>
      </c>
      <c r="E49" s="8"/>
    </row>
    <row r="50" spans="3:5" x14ac:dyDescent="0.35">
      <c r="C50" s="8"/>
      <c r="D50" s="21"/>
      <c r="E50" s="8"/>
    </row>
    <row r="51" spans="3:5" x14ac:dyDescent="0.35">
      <c r="C51" s="36" t="s">
        <v>24</v>
      </c>
      <c r="D51" s="22">
        <f>D49-D47</f>
        <v>-121694.75</v>
      </c>
      <c r="E51" s="8"/>
    </row>
  </sheetData>
  <pageMargins left="0.7" right="0.7" top="0.75" bottom="0.75" header="0.3" footer="0.3"/>
  <pageSetup paperSize="9" orientation="portrait" verticalDpi="0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9A572A858F042E43B70198AD05EA8761" ma:contentTypeVersion="784" ma:contentTypeDescription="Permitting &amp; Compliance Word Document" ma:contentTypeScope="" ma:versionID="0402ad024b8c47729050c48470ea2cdb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cd6faf52-b12f-444c-a3fc-1f0e7a71d996" xmlns:ns6="9be56660-2c31-41ef-bc00-23e72f632f2a" targetNamespace="http://schemas.microsoft.com/office/2006/metadata/properties" ma:root="true" ma:fieldsID="bd56a37bf97cfb9711d2fae0157fffed" ns2:_="" ns4:_="" ns5:_="" ns6:_="">
    <xsd:import namespace="859f7ad6-93f6-4205-b62b-a17f28acbbac"/>
    <xsd:import namespace="6e121689-de5b-41b9-a751-bfeda7fa2b07"/>
    <xsd:import namespace="cd6faf52-b12f-444c-a3fc-1f0e7a71d996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GenerationTime" minOccurs="0"/>
                <xsd:element ref="ns5:MediaServiceEventHashCode" minOccurs="0"/>
                <xsd:element ref="ns5:MediaServiceLocation" minOccurs="0"/>
                <xsd:element ref="ns5:MediaServiceAutoTags" minOccurs="0"/>
                <xsd:element ref="ns4:LastSharedByUser" minOccurs="0"/>
                <xsd:element ref="ns5:MediaServiceDateTake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6:_dlc_DocId" minOccurs="0"/>
                <xsd:element ref="ns6:_dlc_DocIdUrl" minOccurs="0"/>
                <xsd:element ref="ns6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  <xsd:element ref="ns5:MediaServiceSearchProperties" minOccurs="0"/>
                <xsd:element ref="ns5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9" nillable="true" ma:displayName="Location" ma:internalName="MediaServiceLocation" ma:readOnly="true">
      <xsd:simpleType>
        <xsd:restriction base="dms:Text"/>
      </xsd:simpleType>
    </xsd:element>
    <xsd:element name="MediaServiceAutoTags" ma:index="30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4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Casita</Site_x0020_Name>
    <Internal_x002f_External xmlns="859f7ad6-93f6-4205-b62b-a17f28acbbac">Internal document</Internal_x002f_External>
    <Post_x0020_code xmlns="859f7ad6-93f6-4205-b62b-a17f28acbbac">LL58 8AZ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Isle of Anglesey CC</Welsh_x0020_Local_x0020_Authority>
    <Disclosure_x0020_Status xmlns="859f7ad6-93f6-4205-b62b-a17f28acbbac">Public register</Disclosure_x0020_Status>
    <Addressee xmlns="859f7ad6-93f6-4205-b62b-a17f28acbbac">14 Bridge Street, Menai Bridge, LL59 5DW</Addressee>
    <Process_x0020_Type xmlns="859f7ad6-93f6-4205-b62b-a17f28acbbac">Application</Process_x0020_Type>
    <lcf76f155ced4ddcb4097134ff3c332f xmlns="cd6faf52-b12f-444c-a3fc-1f0e7a71d996">
      <Terms xmlns="http://schemas.microsoft.com/office/infopath/2007/PartnerControls"/>
    </lcf76f155ced4ddcb4097134ff3c332f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2025-07-30T23:00:00+00:00</Document_x0020_Date>
    <Facility_x0020_Address xmlns="859f7ad6-93f6-4205-b62b-a17f28acbbac">Allt Goch Bach, Beaumaris</Facility_x0020_Address>
    <Environment_x0020_Sub_x0020_Folder xmlns="859f7ad6-93f6-4205-b62b-a17f28acbbac">Licences applications</Environment_x0020_Sub_x0020_Folder>
    <Customer_x0020_Name xmlns="859f7ad6-93f6-4205-b62b-a17f28acbbac">Britannia Homes 2 Limited</Customer_x0020_Name>
    <Surrendered_x002f_Expired_x0020_Date xmlns="859f7ad6-93f6-4205-b62b-a17f28acbbac" xsi:nil="true"/>
    <_dlc_DocId xmlns="9be56660-2c31-41ef-bc00-23e72f632f2a">REGU-369-2759450</_dlc_DocId>
    <_dlc_DocIdUrl xmlns="9be56660-2c31-41ef-bc00-23e72f632f2a">
      <Url>https://cyfoethnaturiolcymru.sharepoint.com/teams/Regulatory/Permitting/_layouts/15/DocIdRedir.aspx?ID=REGU-369-2759450</Url>
      <Description>REGU-369-2759450</Description>
    </_dlc_DocIdUrl>
  </documentManagement>
</p:properties>
</file>

<file path=customXml/item5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Props1.xml><?xml version="1.0" encoding="utf-8"?>
<ds:datastoreItem xmlns:ds="http://schemas.openxmlformats.org/officeDocument/2006/customXml" ds:itemID="{9FFFF427-193F-44C8-BB6E-CEAE52EAA5D3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1DD3CD23-F89F-42D9-B2D6-DBDA9603651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0CF6433-8F2B-4789-8FE2-2189B773BE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6e121689-de5b-41b9-a751-bfeda7fa2b07"/>
    <ds:schemaRef ds:uri="cd6faf52-b12f-444c-a3fc-1f0e7a71d996"/>
    <ds:schemaRef ds:uri="9be56660-2c31-41ef-bc00-23e72f632f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25DC29F9-1A70-4087-92B7-897E4DF83FC9}">
  <ds:schemaRefs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metadata/properties"/>
    <ds:schemaRef ds:uri="cd6faf52-b12f-444c-a3fc-1f0e7a71d996"/>
    <ds:schemaRef ds:uri="http://schemas.microsoft.com/office/2006/documentManagement/types"/>
    <ds:schemaRef ds:uri="http://purl.org/dc/terms/"/>
    <ds:schemaRef ds:uri="http://www.w3.org/XML/1998/namespace"/>
    <ds:schemaRef ds:uri="859f7ad6-93f6-4205-b62b-a17f28acbbac"/>
    <ds:schemaRef ds:uri="9be56660-2c31-41ef-bc00-23e72f632f2a"/>
    <ds:schemaRef ds:uri="6e121689-de5b-41b9-a751-bfeda7fa2b07"/>
    <ds:schemaRef ds:uri="http://purl.org/dc/elements/1.1/"/>
  </ds:schemaRefs>
</ds:datastoreItem>
</file>

<file path=customXml/itemProps5.xml><?xml version="1.0" encoding="utf-8"?>
<ds:datastoreItem xmlns:ds="http://schemas.openxmlformats.org/officeDocument/2006/customXml" ds:itemID="{3EEC61F1-DC97-4473-864D-3392747D7CA1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Proposed PTP</vt:lpstr>
      <vt:lpstr>Sewer Connection Costs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PAN-028669 - A Test for Reasonableness</dc:title>
  <dc:creator>Asta Smith</dc:creator>
  <cp:lastModifiedBy>Smith, Asta</cp:lastModifiedBy>
  <dcterms:created xsi:type="dcterms:W3CDTF">2021-07-06T12:25:42Z</dcterms:created>
  <dcterms:modified xsi:type="dcterms:W3CDTF">2025-07-24T11:47:19Z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0x01010067EB80C5FE939D4A9B3D8BA62129B7F50102009A572A858F042E43B70198AD05EA8761</vt:lpwstr>
  </property>
  <property fmtid="{D5CDD505-2E9C-101B-9397-08002B2CF9AE}" pid="3" name="_dlc_DocIdItemGuid">
    <vt:lpwstr>1bb702a0-af96-48f0-982a-0307cb5a0734</vt:lpwstr>
  </property>
  <property fmtid="{D5CDD505-2E9C-101B-9397-08002B2CF9AE}" pid="4" name="MediaServiceImageTags">
    <vt:lpwstr/>
  </property>
</Properties>
</file>