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9035 Beacon Foods high/Return/"/>
    </mc:Choice>
  </mc:AlternateContent>
  <xr:revisionPtr revIDLastSave="0" documentId="8_{74B5C703-8686-43ED-AEA5-0AEA7B0D1A15}" xr6:coauthVersionLast="47" xr6:coauthVersionMax="47" xr10:uidLastSave="{00000000-0000-0000-0000-000000000000}"/>
  <bookViews>
    <workbookView xWindow="33720" yWindow="-120" windowWidth="29040" windowHeight="15720" tabRatio="870" xr2:uid="{00000000-000D-0000-FFFF-FFFF00000000}"/>
  </bookViews>
  <sheets>
    <sheet name="Field data and Beacon"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K65" i="1" l="1"/>
  <c r="L65" i="1"/>
  <c r="N65" i="1"/>
  <c r="P65" i="1"/>
  <c r="Q65" i="1"/>
  <c r="R65" i="1"/>
  <c r="S65" i="1"/>
  <c r="T65" i="1"/>
  <c r="U65" i="1"/>
  <c r="K65" i="21"/>
  <c r="L65" i="21"/>
  <c r="N65" i="21"/>
  <c r="P65" i="21"/>
  <c r="Q65" i="21"/>
  <c r="R65" i="21"/>
  <c r="S65" i="21"/>
  <c r="T65" i="21"/>
  <c r="U65" i="21"/>
  <c r="K65" i="27"/>
  <c r="L65" i="27"/>
  <c r="N65" i="27"/>
  <c r="P65" i="27"/>
  <c r="Q65" i="27"/>
  <c r="R65" i="27"/>
  <c r="S65" i="27"/>
  <c r="T65" i="27"/>
  <c r="U65" i="27"/>
  <c r="K65" i="28"/>
  <c r="L65" i="28"/>
  <c r="N65" i="28"/>
  <c r="P65" i="28"/>
  <c r="Q65" i="28"/>
  <c r="R65" i="28"/>
  <c r="S65" i="28"/>
  <c r="T65" i="28"/>
  <c r="U65" i="28"/>
  <c r="K65" i="30"/>
  <c r="L65" i="30"/>
  <c r="N65" i="30"/>
  <c r="P65" i="30"/>
  <c r="Q65" i="30"/>
  <c r="R65" i="30"/>
  <c r="S65" i="30"/>
  <c r="T65" i="30"/>
  <c r="U65" i="30"/>
  <c r="K65" i="26"/>
  <c r="L65" i="26"/>
  <c r="N65" i="26"/>
  <c r="P65" i="26"/>
  <c r="Q65" i="26"/>
  <c r="R65" i="26"/>
  <c r="S65" i="26"/>
  <c r="T65" i="26"/>
  <c r="U65" i="26"/>
  <c r="K65" i="24"/>
  <c r="L65" i="24"/>
  <c r="N65" i="24"/>
  <c r="P65" i="24"/>
  <c r="Q65" i="24"/>
  <c r="R65" i="24"/>
  <c r="S65" i="24"/>
  <c r="T65" i="24"/>
  <c r="U65" i="24"/>
  <c r="K65" i="29"/>
  <c r="L65" i="29"/>
  <c r="N65" i="29"/>
  <c r="P65" i="29"/>
  <c r="Q65" i="29"/>
  <c r="R65" i="29"/>
  <c r="S65" i="29"/>
  <c r="T65" i="29"/>
  <c r="U65" i="29"/>
  <c r="K65" i="23"/>
  <c r="L65" i="23"/>
  <c r="N65" i="23"/>
  <c r="P65" i="23"/>
  <c r="Q65" i="23"/>
  <c r="R65" i="23"/>
  <c r="S65" i="23"/>
  <c r="T65" i="23"/>
  <c r="U65" i="23"/>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L64" i="28" s="1"/>
  <c r="M17" i="28"/>
  <c r="M21" i="28"/>
  <c r="T59" i="28"/>
  <c r="U17" i="28"/>
  <c r="U21" i="28"/>
  <c r="U23" i="28" s="1"/>
  <c r="I4" i="20"/>
  <c r="J4" i="19"/>
  <c r="J18" i="19" s="1"/>
  <c r="I59" i="21"/>
  <c r="J17" i="21"/>
  <c r="J19"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E19" i="22" s="1"/>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1" i="22"/>
  <c r="J23" i="22" s="1"/>
  <c r="K59" i="23"/>
  <c r="L17" i="23"/>
  <c r="L21" i="23"/>
  <c r="M57" i="21"/>
  <c r="R59" i="21"/>
  <c r="S21" i="21"/>
  <c r="S23" i="21" s="1"/>
  <c r="S24" i="21" s="1"/>
  <c r="S17" i="21"/>
  <c r="J59" i="21"/>
  <c r="K21" i="21"/>
  <c r="K23" i="21" s="1"/>
  <c r="K24" i="21" s="1"/>
  <c r="K17" i="21"/>
  <c r="K19" i="21" s="1"/>
  <c r="J59" i="22"/>
  <c r="K17" i="22"/>
  <c r="K21" i="22"/>
  <c r="K23" i="22" s="1"/>
  <c r="R59" i="22"/>
  <c r="S17" i="22"/>
  <c r="S21" i="22"/>
  <c r="S23" i="22" s="1"/>
  <c r="D59" i="23"/>
  <c r="E17" i="23"/>
  <c r="E21" i="23"/>
  <c r="E23" i="23" s="1"/>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19" i="28" s="1"/>
  <c r="K21" i="28"/>
  <c r="K23" i="28" s="1"/>
  <c r="R59" i="28"/>
  <c r="S17" i="28"/>
  <c r="S21" i="28"/>
  <c r="S23" i="28" s="1"/>
  <c r="I59" i="29"/>
  <c r="J17" i="29"/>
  <c r="J21" i="29"/>
  <c r="J23" i="29" s="1"/>
  <c r="Q59" i="29"/>
  <c r="R21" i="29"/>
  <c r="R23" i="29" s="1"/>
  <c r="R17" i="29"/>
  <c r="H59" i="30"/>
  <c r="H64" i="30" s="1"/>
  <c r="H65" i="30" s="1"/>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F19" i="23" s="1"/>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19" i="29" s="1"/>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23" i="24" s="1"/>
  <c r="K17" i="24"/>
  <c r="K19" i="24" s="1"/>
  <c r="R59" i="24"/>
  <c r="S21" i="24"/>
  <c r="S23" i="24" s="1"/>
  <c r="S17" i="24"/>
  <c r="G21" i="26"/>
  <c r="G23" i="26" s="1"/>
  <c r="G17" i="26"/>
  <c r="G19" i="26" s="1"/>
  <c r="O17" i="26"/>
  <c r="O21" i="26"/>
  <c r="E59" i="27"/>
  <c r="F17" i="27"/>
  <c r="F19" i="27" s="1"/>
  <c r="M59" i="27"/>
  <c r="N17" i="27"/>
  <c r="N19" i="27" s="1"/>
  <c r="U59" i="27"/>
  <c r="V17" i="27"/>
  <c r="E59" i="28"/>
  <c r="F17" i="28"/>
  <c r="F19" i="28" s="1"/>
  <c r="F21" i="28"/>
  <c r="F23" i="28" s="1"/>
  <c r="M59" i="28"/>
  <c r="N17" i="28"/>
  <c r="N19" i="28" s="1"/>
  <c r="N21" i="28"/>
  <c r="N23" i="28" s="1"/>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23" i="21" s="1"/>
  <c r="G24" i="21" s="1"/>
  <c r="G17" i="21"/>
  <c r="G19" i="21" s="1"/>
  <c r="G17" i="22"/>
  <c r="G19" i="22" s="1"/>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19" i="29" s="1"/>
  <c r="F21" i="29"/>
  <c r="F23" i="29" s="1"/>
  <c r="M59" i="29"/>
  <c r="N17" i="29"/>
  <c r="N19" i="29" s="1"/>
  <c r="N21" i="29"/>
  <c r="N23" i="29" s="1"/>
  <c r="U59" i="29"/>
  <c r="V17" i="29"/>
  <c r="V21" i="29"/>
  <c r="V23" i="29" s="1"/>
  <c r="D59" i="30"/>
  <c r="E17" i="30"/>
  <c r="E19" i="30" s="1"/>
  <c r="E21" i="30"/>
  <c r="E23" i="30" s="1"/>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I17" i="26"/>
  <c r="I19" i="26" s="1"/>
  <c r="I21" i="26"/>
  <c r="I23" i="26" s="1"/>
  <c r="P59" i="26"/>
  <c r="Q17" i="26"/>
  <c r="Q19" i="26" s="1"/>
  <c r="Q21" i="26"/>
  <c r="E63" i="26"/>
  <c r="H17" i="27"/>
  <c r="H19" i="27" s="1"/>
  <c r="P17" i="27"/>
  <c r="P19" i="27" s="1"/>
  <c r="H21" i="28"/>
  <c r="H23" i="28" s="1"/>
  <c r="H17" i="28"/>
  <c r="H19" i="28" s="1"/>
  <c r="P21" i="28"/>
  <c r="P17" i="28"/>
  <c r="P19" i="28" s="1"/>
  <c r="G17" i="29"/>
  <c r="G19" i="29" s="1"/>
  <c r="G21" i="29"/>
  <c r="G23" i="29" s="1"/>
  <c r="O17" i="29"/>
  <c r="O21" i="29"/>
  <c r="E59" i="30"/>
  <c r="F21" i="30"/>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O59" i="22"/>
  <c r="P21" i="22"/>
  <c r="P17" i="22"/>
  <c r="T59" i="21"/>
  <c r="T64" i="21" s="1"/>
  <c r="U17" i="21"/>
  <c r="U19" i="21" s="1"/>
  <c r="U21" i="21"/>
  <c r="U23" i="21" s="1"/>
  <c r="U24" i="21" s="1"/>
  <c r="M17" i="21"/>
  <c r="M21" i="21"/>
  <c r="E17" i="21"/>
  <c r="E19"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23" i="24" s="1"/>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I19" i="28" s="1"/>
  <c r="Q21" i="28"/>
  <c r="Q23" i="28" s="1"/>
  <c r="Q17" i="28"/>
  <c r="Q19" i="28" s="1"/>
  <c r="H21" i="29"/>
  <c r="H23" i="29" s="1"/>
  <c r="H17" i="29"/>
  <c r="P21" i="29"/>
  <c r="P23" i="29" s="1"/>
  <c r="P17" i="29"/>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G23" i="22"/>
  <c r="K58" i="21"/>
  <c r="K61" i="21" s="1"/>
  <c r="K64" i="21" s="1"/>
  <c r="R19" i="24"/>
  <c r="I21" i="27"/>
  <c r="I23" i="27" s="1"/>
  <c r="Q21" i="27"/>
  <c r="R58" i="21"/>
  <c r="R61" i="21" s="1"/>
  <c r="R64" i="21" s="1"/>
  <c r="O57" i="21"/>
  <c r="A43" i="21"/>
  <c r="J58" i="21"/>
  <c r="J61" i="21" s="1"/>
  <c r="D58" i="29"/>
  <c r="D61" i="29" s="1"/>
  <c r="P23" i="26"/>
  <c r="G21" i="27"/>
  <c r="G23" i="27" s="1"/>
  <c r="O21" i="27"/>
  <c r="O23" i="27" s="1"/>
  <c r="D58" i="30"/>
  <c r="D61" i="30" s="1"/>
  <c r="L58" i="30"/>
  <c r="L61" i="30" s="1"/>
  <c r="L64" i="30" s="1"/>
  <c r="R58" i="23"/>
  <c r="R61" i="23" s="1"/>
  <c r="H21" i="27"/>
  <c r="H23" i="27" s="1"/>
  <c r="P21" i="27"/>
  <c r="J58" i="22"/>
  <c r="J61" i="22" s="1"/>
  <c r="J58" i="26"/>
  <c r="J61" i="26" s="1"/>
  <c r="R19" i="23"/>
  <c r="J58" i="27"/>
  <c r="J61" i="27" s="1"/>
  <c r="R58" i="27"/>
  <c r="R61" i="27" s="1"/>
  <c r="R64" i="27" s="1"/>
  <c r="R58" i="28"/>
  <c r="R61" i="28" s="1"/>
  <c r="R64" i="28" s="1"/>
  <c r="F58" i="22"/>
  <c r="F61" i="22" s="1"/>
  <c r="N58" i="22"/>
  <c r="N61" i="22" s="1"/>
  <c r="N64" i="22" s="1"/>
  <c r="F58" i="23"/>
  <c r="F61" i="23" s="1"/>
  <c r="N58" i="23"/>
  <c r="N61" i="23" s="1"/>
  <c r="D19" i="27"/>
  <c r="L21" i="27"/>
  <c r="L23" i="27" s="1"/>
  <c r="T21" i="27"/>
  <c r="H57" i="29"/>
  <c r="P58" i="21"/>
  <c r="P61" i="21" s="1"/>
  <c r="H58" i="21"/>
  <c r="H61" i="21" s="1"/>
  <c r="N59" i="23"/>
  <c r="R58" i="26"/>
  <c r="R61" i="26" s="1"/>
  <c r="R57" i="21"/>
  <c r="H58" i="22"/>
  <c r="H61" i="22" s="1"/>
  <c r="P58" i="22"/>
  <c r="P61" i="22" s="1"/>
  <c r="P64" i="22" s="1"/>
  <c r="F59" i="22"/>
  <c r="K58" i="29"/>
  <c r="K61" i="29" s="1"/>
  <c r="I58" i="23"/>
  <c r="I61" i="23" s="1"/>
  <c r="Q58" i="23"/>
  <c r="Q61" i="23" s="1"/>
  <c r="L58" i="29"/>
  <c r="L61" i="29" s="1"/>
  <c r="T58" i="29"/>
  <c r="T61" i="29" s="1"/>
  <c r="T64" i="29" s="1"/>
  <c r="I23" i="30"/>
  <c r="Q23" i="30"/>
  <c r="U23" i="30"/>
  <c r="J58" i="28"/>
  <c r="J61" i="28" s="1"/>
  <c r="J64" i="28" s="1"/>
  <c r="J65" i="28" s="1"/>
  <c r="R58" i="22"/>
  <c r="R61" i="22" s="1"/>
  <c r="R64" i="22" s="1"/>
  <c r="J58" i="23"/>
  <c r="J61" i="23" s="1"/>
  <c r="J58" i="24"/>
  <c r="J61"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J19" i="27"/>
  <c r="R21" i="27"/>
  <c r="R23"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Q57" i="21"/>
  <c r="B58" i="21"/>
  <c r="B61" i="21" s="1"/>
  <c r="I58" i="22"/>
  <c r="I61"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L23" i="29"/>
  <c r="T23" i="29"/>
  <c r="G58" i="29"/>
  <c r="G61" i="29" s="1"/>
  <c r="O58" i="29"/>
  <c r="O61" i="29" s="1"/>
  <c r="P59" i="29"/>
  <c r="D64" i="30"/>
  <c r="D65" i="30" s="1"/>
  <c r="I57" i="30"/>
  <c r="M19" i="21"/>
  <c r="G57" i="21"/>
  <c r="E58" i="22"/>
  <c r="E61" i="22" s="1"/>
  <c r="M58" i="22"/>
  <c r="M61" i="22" s="1"/>
  <c r="U58" i="22"/>
  <c r="U61" i="22" s="1"/>
  <c r="A45" i="22"/>
  <c r="O57" i="22"/>
  <c r="H58" i="23"/>
  <c r="H61" i="23" s="1"/>
  <c r="H64" i="23" s="1"/>
  <c r="H65" i="23" s="1"/>
  <c r="P58" i="23"/>
  <c r="P61" i="23" s="1"/>
  <c r="P64" i="23" s="1"/>
  <c r="I58" i="24"/>
  <c r="I61" i="24" s="1"/>
  <c r="Q58" i="24"/>
  <c r="Q61" i="24" s="1"/>
  <c r="Q64" i="24" s="1"/>
  <c r="E58" i="26"/>
  <c r="E61" i="26" s="1"/>
  <c r="M58" i="26"/>
  <c r="M61"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G23" i="30"/>
  <c r="R19" i="30"/>
  <c r="F63" i="30"/>
  <c r="N63" i="30"/>
  <c r="S19" i="30"/>
  <c r="S23" i="30"/>
  <c r="A31" i="30"/>
  <c r="A33" i="30"/>
  <c r="A39" i="30"/>
  <c r="A41" i="30"/>
  <c r="A47" i="30"/>
  <c r="A49" i="30"/>
  <c r="G57" i="30"/>
  <c r="O57" i="30"/>
  <c r="G59" i="30"/>
  <c r="O59" i="30"/>
  <c r="G63" i="30"/>
  <c r="O63" i="30"/>
  <c r="P63" i="30"/>
  <c r="I63" i="30"/>
  <c r="Q63" i="30"/>
  <c r="T19" i="30"/>
  <c r="V19" i="30"/>
  <c r="F23" i="30"/>
  <c r="B63" i="30"/>
  <c r="J63" i="30"/>
  <c r="R63" i="30"/>
  <c r="M19" i="30"/>
  <c r="A32" i="30"/>
  <c r="A34" i="30"/>
  <c r="A40" i="30"/>
  <c r="A42" i="30"/>
  <c r="A48" i="30"/>
  <c r="A50" i="30"/>
  <c r="C63" i="30"/>
  <c r="K63" i="30"/>
  <c r="S63" i="30"/>
  <c r="P19" i="30"/>
  <c r="D63" i="30"/>
  <c r="L63" i="30"/>
  <c r="T63" i="30"/>
  <c r="H63" i="30"/>
  <c r="Q19" i="30"/>
  <c r="E63" i="30"/>
  <c r="M63" i="30"/>
  <c r="Q23" i="29"/>
  <c r="O23" i="29"/>
  <c r="T19" i="29"/>
  <c r="P63" i="29"/>
  <c r="J19" i="29"/>
  <c r="R19" i="29"/>
  <c r="F57" i="29"/>
  <c r="N57" i="29"/>
  <c r="F59" i="29"/>
  <c r="N59" i="29"/>
  <c r="F63" i="29"/>
  <c r="N63" i="29"/>
  <c r="H63" i="29"/>
  <c r="S19" i="29"/>
  <c r="K23" i="29"/>
  <c r="S23" i="29"/>
  <c r="A31" i="29"/>
  <c r="A33" i="29"/>
  <c r="A39" i="29"/>
  <c r="A41" i="29"/>
  <c r="A47" i="29"/>
  <c r="A49" i="29"/>
  <c r="G57" i="29"/>
  <c r="O57" i="29"/>
  <c r="G59" i="29"/>
  <c r="O59" i="29"/>
  <c r="G63" i="29"/>
  <c r="O63" i="29"/>
  <c r="M19" i="29"/>
  <c r="U19" i="29"/>
  <c r="M23" i="29"/>
  <c r="U23" i="29"/>
  <c r="I57" i="29"/>
  <c r="Q57" i="29"/>
  <c r="I63" i="29"/>
  <c r="Q63" i="29"/>
  <c r="V19" i="29"/>
  <c r="B63" i="29"/>
  <c r="J63" i="29"/>
  <c r="R63" i="29"/>
  <c r="L19" i="29"/>
  <c r="O19" i="29"/>
  <c r="A32" i="29"/>
  <c r="A34" i="29"/>
  <c r="A40" i="29"/>
  <c r="A42" i="29"/>
  <c r="A48" i="29"/>
  <c r="A50" i="29"/>
  <c r="C63" i="29"/>
  <c r="K63" i="29"/>
  <c r="S63" i="29"/>
  <c r="H19" i="29"/>
  <c r="P19" i="29"/>
  <c r="D63" i="29"/>
  <c r="L63" i="29"/>
  <c r="T63" i="29"/>
  <c r="E63" i="29"/>
  <c r="M63" i="29"/>
  <c r="S19"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V19" i="28"/>
  <c r="V23" i="28"/>
  <c r="B63" i="28"/>
  <c r="J63" i="28"/>
  <c r="R63" i="28"/>
  <c r="A32" i="28"/>
  <c r="A34" i="28"/>
  <c r="A40" i="28"/>
  <c r="A42" i="28"/>
  <c r="A48" i="28"/>
  <c r="A50" i="28"/>
  <c r="C63" i="28"/>
  <c r="K63" i="28"/>
  <c r="S63" i="28"/>
  <c r="D63" i="28"/>
  <c r="L63" i="28"/>
  <c r="T63" i="28"/>
  <c r="E63" i="28"/>
  <c r="M63" i="28"/>
  <c r="Q23" i="27"/>
  <c r="T23" i="27"/>
  <c r="R19" i="27"/>
  <c r="J21" i="27"/>
  <c r="J23" i="27" s="1"/>
  <c r="F63" i="27"/>
  <c r="N63" i="27"/>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V19" i="27"/>
  <c r="F21" i="27"/>
  <c r="F23" i="27" s="1"/>
  <c r="N21" i="27"/>
  <c r="N23" i="27" s="1"/>
  <c r="V21" i="27"/>
  <c r="V23" i="27" s="1"/>
  <c r="B63" i="27"/>
  <c r="J63" i="27"/>
  <c r="R63" i="27"/>
  <c r="A32" i="27"/>
  <c r="A34" i="27"/>
  <c r="A40" i="27"/>
  <c r="A42" i="27"/>
  <c r="A48" i="27"/>
  <c r="A50" i="27"/>
  <c r="C63" i="27"/>
  <c r="K63" i="27"/>
  <c r="S63" i="27"/>
  <c r="L19" i="27"/>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Q59" i="26"/>
  <c r="Q64" i="26" s="1"/>
  <c r="I63" i="26"/>
  <c r="Q63" i="26"/>
  <c r="N19" i="26"/>
  <c r="N23" i="26"/>
  <c r="V23" i="26"/>
  <c r="B63" i="26"/>
  <c r="J63" i="26"/>
  <c r="R63" i="26"/>
  <c r="O19" i="26"/>
  <c r="A32" i="26"/>
  <c r="A34" i="26"/>
  <c r="A40" i="26"/>
  <c r="A42" i="26"/>
  <c r="A48" i="26"/>
  <c r="A50" i="26"/>
  <c r="C63" i="26"/>
  <c r="K63" i="26"/>
  <c r="S63" i="26"/>
  <c r="H19" i="26"/>
  <c r="P19" i="26"/>
  <c r="D63" i="26"/>
  <c r="L63" i="26"/>
  <c r="H23" i="24"/>
  <c r="P23" i="24"/>
  <c r="S19"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M23" i="23"/>
  <c r="I57" i="23"/>
  <c r="Q57"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L19" i="22"/>
  <c r="T19" i="22"/>
  <c r="L23" i="22"/>
  <c r="T23" i="22"/>
  <c r="A31" i="22"/>
  <c r="A33" i="22"/>
  <c r="A41" i="22"/>
  <c r="A47" i="22"/>
  <c r="M19" i="22"/>
  <c r="E23" i="22"/>
  <c r="U23" i="22"/>
  <c r="I57" i="22"/>
  <c r="Q57" i="22"/>
  <c r="K19" i="22"/>
  <c r="A39" i="22"/>
  <c r="A49" i="22"/>
  <c r="N19" i="22"/>
  <c r="V19" i="22"/>
  <c r="V23" i="22"/>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4" i="23" l="1"/>
  <c r="J65" i="23" s="1"/>
  <c r="J64" i="27"/>
  <c r="J65" i="27" s="1"/>
  <c r="J64" i="24"/>
  <c r="J65" i="24" s="1"/>
  <c r="I64" i="22"/>
  <c r="I65" i="22" s="1"/>
  <c r="I64" i="26"/>
  <c r="I65" i="26" s="1"/>
  <c r="I64" i="23"/>
  <c r="I65" i="23" s="1"/>
  <c r="I64" i="27"/>
  <c r="I65" i="27" s="1"/>
  <c r="I64" i="30"/>
  <c r="I65" i="30" s="1"/>
  <c r="M64" i="26"/>
  <c r="M66" i="26" s="1"/>
  <c r="H64" i="22"/>
  <c r="H65" i="22" s="1"/>
  <c r="G64" i="30"/>
  <c r="G65" i="30" s="1"/>
  <c r="F64" i="26"/>
  <c r="F66" i="26" s="1"/>
  <c r="E64" i="22"/>
  <c r="E65" i="22" s="1"/>
  <c r="M64" i="22"/>
  <c r="M65" i="22" s="1"/>
  <c r="C64" i="27"/>
  <c r="C65" i="27" s="1"/>
  <c r="C64" i="23"/>
  <c r="C65" i="23" s="1"/>
  <c r="M65" i="26"/>
  <c r="O64" i="21"/>
  <c r="O65" i="21" s="1"/>
  <c r="L64" i="22"/>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N66" i="28" s="1"/>
  <c r="J64" i="21"/>
  <c r="F64" i="24"/>
  <c r="F64" i="28"/>
  <c r="D64" i="26"/>
  <c r="D65" i="26" s="1"/>
  <c r="H64" i="29"/>
  <c r="S64" i="30"/>
  <c r="S66" i="30" s="1"/>
  <c r="Q64" i="23"/>
  <c r="Q66" i="23" s="1"/>
  <c r="F64" i="30"/>
  <c r="K64" i="23"/>
  <c r="K66" i="23" s="1"/>
  <c r="R64" i="26"/>
  <c r="E64" i="24"/>
  <c r="J64" i="22"/>
  <c r="H64" i="21"/>
  <c r="H65" i="21" s="1"/>
  <c r="H64" i="28"/>
  <c r="G64" i="28"/>
  <c r="P64" i="26"/>
  <c r="E64" i="28"/>
  <c r="N64" i="23"/>
  <c r="J64" i="26"/>
  <c r="J65" i="26" s="1"/>
  <c r="B64" i="23"/>
  <c r="M64" i="27"/>
  <c r="H64" i="27"/>
  <c r="G64" i="22"/>
  <c r="L64" i="29"/>
  <c r="G64" i="24"/>
  <c r="H64" i="24"/>
  <c r="D64" i="23"/>
  <c r="D65" i="23" s="1"/>
  <c r="K64" i="24"/>
  <c r="P64" i="24"/>
  <c r="U64" i="29"/>
  <c r="U66" i="29" s="1"/>
  <c r="O66" i="21"/>
  <c r="M64" i="30"/>
  <c r="K64" i="26"/>
  <c r="K66" i="26" s="1"/>
  <c r="C64" i="28"/>
  <c r="C64" i="24"/>
  <c r="L64" i="27"/>
  <c r="L66" i="27" s="1"/>
  <c r="R64" i="24"/>
  <c r="R66" i="24" s="1"/>
  <c r="K64" i="29"/>
  <c r="K66" i="29" s="1"/>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T66" i="23"/>
  <c r="Q66" i="21"/>
  <c r="P66" i="21"/>
  <c r="K66" i="27"/>
  <c r="G64" i="23"/>
  <c r="Q66" i="24"/>
  <c r="R66" i="27"/>
  <c r="C66" i="27"/>
  <c r="H66" i="23"/>
  <c r="J66" i="27"/>
  <c r="G64" i="27"/>
  <c r="G66" i="30"/>
  <c r="J66" i="30"/>
  <c r="F64" i="27"/>
  <c r="T66" i="27"/>
  <c r="L66" i="29"/>
  <c r="Q66" i="22"/>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R66" i="29"/>
  <c r="I66" i="29"/>
  <c r="S66" i="29"/>
  <c r="T66" i="28"/>
  <c r="D66" i="28"/>
  <c r="Q66" i="28"/>
  <c r="I66" i="28"/>
  <c r="S66" i="28"/>
  <c r="K66" i="28"/>
  <c r="Q66" i="27"/>
  <c r="P66" i="27"/>
  <c r="Q66" i="26"/>
  <c r="P66" i="26"/>
  <c r="C66" i="26"/>
  <c r="I66" i="26"/>
  <c r="H66" i="26"/>
  <c r="L66" i="24"/>
  <c r="P66" i="24"/>
  <c r="D66" i="24"/>
  <c r="K66" i="24"/>
  <c r="I66" i="23"/>
  <c r="N66" i="23"/>
  <c r="E66" i="23"/>
  <c r="I66" i="22"/>
  <c r="S66" i="22"/>
  <c r="K66" i="22"/>
  <c r="T66" i="22"/>
  <c r="H66" i="21"/>
  <c r="K66" i="21"/>
  <c r="C66" i="21"/>
  <c r="D66" i="21"/>
  <c r="R66" i="21"/>
  <c r="N64" i="1"/>
  <c r="M64" i="1"/>
  <c r="M65" i="1" s="1"/>
  <c r="T64" i="1"/>
  <c r="L64" i="1"/>
  <c r="J64" i="1"/>
  <c r="K64" i="1"/>
  <c r="O64" i="1"/>
  <c r="O65" i="1" s="1"/>
  <c r="C64" i="1"/>
  <c r="I64" i="1"/>
  <c r="H64" i="1"/>
  <c r="G64" i="1"/>
  <c r="F64" i="1"/>
  <c r="E64" i="1"/>
  <c r="D64" i="1"/>
  <c r="B64" i="1"/>
  <c r="D63" i="1"/>
  <c r="L63" i="1"/>
  <c r="F63" i="1"/>
  <c r="R63" i="1"/>
  <c r="J63" i="1"/>
  <c r="Q63" i="1"/>
  <c r="Q66" i="1" s="1"/>
  <c r="I63" i="1"/>
  <c r="C63" i="1"/>
  <c r="K63" i="1"/>
  <c r="P63" i="1"/>
  <c r="H63" i="1"/>
  <c r="H65" i="1" s="1"/>
  <c r="T63" i="1"/>
  <c r="T66" i="1" s="1"/>
  <c r="S63" i="1"/>
  <c r="O63" i="1"/>
  <c r="G63" i="1"/>
  <c r="N63" i="1"/>
  <c r="E63" i="1"/>
  <c r="B63" i="1"/>
  <c r="U63" i="1"/>
  <c r="M63" i="1"/>
  <c r="M66" i="24" l="1"/>
  <c r="I66" i="27"/>
  <c r="I66" i="30"/>
  <c r="I66" i="24"/>
  <c r="M66" i="22"/>
  <c r="F65" i="26"/>
  <c r="F65" i="1"/>
  <c r="E66" i="22"/>
  <c r="E65" i="1"/>
  <c r="M66" i="29"/>
  <c r="D66" i="22"/>
  <c r="D65" i="1"/>
  <c r="M66" i="28"/>
  <c r="M66" i="21"/>
  <c r="G66" i="23"/>
  <c r="G65" i="23"/>
  <c r="G66" i="29"/>
  <c r="G65" i="29"/>
  <c r="J66" i="22"/>
  <c r="J65" i="22"/>
  <c r="G66" i="21"/>
  <c r="G65" i="21"/>
  <c r="G66" i="26"/>
  <c r="G65" i="26"/>
  <c r="E66" i="24"/>
  <c r="E65" i="24"/>
  <c r="F66" i="28"/>
  <c r="F65" i="28"/>
  <c r="F66" i="29"/>
  <c r="F65" i="29"/>
  <c r="G66" i="27"/>
  <c r="G65" i="27"/>
  <c r="H66" i="24"/>
  <c r="H65" i="24"/>
  <c r="F66" i="24"/>
  <c r="F65" i="24"/>
  <c r="I66" i="21"/>
  <c r="I65" i="21"/>
  <c r="J66" i="26"/>
  <c r="G66" i="24"/>
  <c r="G65" i="24"/>
  <c r="E66" i="28"/>
  <c r="E65" i="28"/>
  <c r="J66" i="21"/>
  <c r="J65" i="21"/>
  <c r="G65" i="1"/>
  <c r="I65" i="1"/>
  <c r="D66" i="23"/>
  <c r="J65" i="1"/>
  <c r="D66" i="26"/>
  <c r="E66" i="29"/>
  <c r="E65" i="29"/>
  <c r="F66" i="30"/>
  <c r="F65" i="30"/>
  <c r="E66" i="26"/>
  <c r="E65" i="26"/>
  <c r="G66" i="22"/>
  <c r="G65" i="22"/>
  <c r="G66" i="28"/>
  <c r="G65" i="28"/>
  <c r="F66" i="21"/>
  <c r="F65" i="21"/>
  <c r="J66" i="29"/>
  <c r="J65" i="29"/>
  <c r="D66" i="29"/>
  <c r="F66" i="23"/>
  <c r="F65" i="23"/>
  <c r="H66" i="27"/>
  <c r="H65" i="27"/>
  <c r="H66" i="28"/>
  <c r="H65" i="28"/>
  <c r="E66" i="21"/>
  <c r="E65" i="21"/>
  <c r="F66" i="27"/>
  <c r="F65" i="27"/>
  <c r="F66" i="22"/>
  <c r="F65" i="22"/>
  <c r="H66" i="29"/>
  <c r="H65" i="29"/>
  <c r="M66" i="27"/>
  <c r="M65" i="27"/>
  <c r="M66" i="30"/>
  <c r="M65" i="30"/>
  <c r="M66" i="23"/>
  <c r="M65" i="23"/>
  <c r="O66" i="28"/>
  <c r="O65" i="28"/>
  <c r="O66" i="23"/>
  <c r="O65" i="23"/>
  <c r="O66" i="29"/>
  <c r="O65" i="29"/>
  <c r="O66" i="26"/>
  <c r="O65" i="26"/>
  <c r="O66" i="30"/>
  <c r="O65" i="30"/>
  <c r="O66" i="27"/>
  <c r="O65" i="27"/>
  <c r="O66" i="24"/>
  <c r="O65" i="24"/>
  <c r="B65" i="1"/>
  <c r="C65" i="1"/>
  <c r="C66" i="24"/>
  <c r="C65" i="24"/>
  <c r="C66" i="28"/>
  <c r="C65" i="28"/>
  <c r="B66" i="29"/>
  <c r="B65" i="29"/>
  <c r="B66" i="26"/>
  <c r="B65" i="26"/>
  <c r="B66" i="27"/>
  <c r="B65" i="27"/>
  <c r="B66" i="28"/>
  <c r="B65" i="28"/>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<sst xmlns="http://schemas.openxmlformats.org/spreadsheetml/2006/main" count="2078" uniqueCount="169">
  <si>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</si>
  <si>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</si>
  <si>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</si>
  <si>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</si>
  <si>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</si>
  <si>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</si>
  <si>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</si>
  <si>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</si>
  <si>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</si>
  <si>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</si>
  <si>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</si>
  <si>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</si>
  <si>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</si>
  <si>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</si>
  <si>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</si>
  <si>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</si>
  <si>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</si>
  <si>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</si>
  <si>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</si>
  <si>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</si>
  <si>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</si>
  <si>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</si>
  <si>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</si>
  <si>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</si>
  <si>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</si>
  <si>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</si>
  <si>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</si>
  <si>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</si>
  <si>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</si>
  <si>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</si>
  <si>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</si>
  <si>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</si>
  <si>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</si>
  <si>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</si>
  <si>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</si>
  <si>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</si>
  <si>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</si>
  <si>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</si>
  <si>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</si>
  <si>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</si>
  <si>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</si>
  <si>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</si>
  <si>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</si>
  <si>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</si>
  <si>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</si>
  <si>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</si>
  <si>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</si>
  <si>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</si>
  <si>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</si>
  <si>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</si>
  <si>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</si>
  <si>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</si>
  <si>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</si>
  <si>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</si>
  <si>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</si>
  <si>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</si>
  <si>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</si>
  <si>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</si>
  <si>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</si>
  <si>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</si>
  <si>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</si>
  <si>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</si>
  <si>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</si>
  <si>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</si>
  <si>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</si>
  <si>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</si>
  <si>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</si>
  <si>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</si>
  <si>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</si>
  <si>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</si>
  <si>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</si>
  <si>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</si>
  <si>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</si>
  <si>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</si>
  <si>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</si>
  <si>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</si>
  <si>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</si>
  <si>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</si>
  <si>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</si>
  <si>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</si>
  <si>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</si>
  <si>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</si>
  <si>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</si>
  <si>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</si>
  <si>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</si>
  <si>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</si>
  <si>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</si>
  <si>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</si>
  <si>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</si>
  <si>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</si>
  <si>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</si>
  <si>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</si>
  <si>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</si>
  <si>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</si>
  <si>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</si>
  <si>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</si>
  <si>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</si>
  <si>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</si>
  <si>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</si>
  <si>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</si>
  <si>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</si>
  <si>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</si>
  <si>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</si>
  <si>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</si>
  <si>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</si>
  <si>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</si>
  <si>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</si>
  <si>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</si>
  <si>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</si>
  <si>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</si>
  <si>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</si>
  <si>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</si>
  <si>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</si>
  <si>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</si>
  <si>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</si>
  <si>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</si>
  <si>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</si>
  <si>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</si>
  <si>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</si>
  <si>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</si>
  <si>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</si>
  <si>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</si>
  <si>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</si>
  <si>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</si>
  <si>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</si>
  <si>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</si>
  <si>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</si>
  <si>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</si>
  <si>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</si>
  <si>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</si>
  <si>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</si>
  <si>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</si>
  <si>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</si>
  <si>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</si>
  <si>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</si>
  <si>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</si>
  <si>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</si>
  <si>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</si>
  <si>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</si>
  <si>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</si>
  <si>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</si>
  <si>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</si>
  <si>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</si>
  <si>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</si>
  <si>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</si>
  <si>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</si>
  <si>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</si>
  <si>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</si>
  <si>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</si>
  <si>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</si>
  <si>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</si>
  <si>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</si>
  <si>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</si>
  <si>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</si>
  <si>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</si>
  <si>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</si>
  <si>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</si>
  <si>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</si>
  <si>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</si>
  <si>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</si>
  <si>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PAN-029.35</t>
  </si>
  <si>
    <t>EPR/BB3990ZX</t>
  </si>
  <si>
    <t>Beacon Foods Ltd</t>
  </si>
  <si>
    <t>Garngaled Farm, Llanspyddid, Brecon, Powys LD38PE</t>
  </si>
  <si>
    <t>Bryan Burn</t>
  </si>
  <si>
    <t>02 03 05</t>
  </si>
  <si>
    <t>Beacon</t>
  </si>
  <si>
    <t>low</t>
  </si>
  <si>
    <t xml:space="preserve">med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</si>
</sst>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N4" sqref="N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22.79</v>
      </c>
      <c r="G1" s="134" t="s">
        <v>43</v>
      </c>
      <c r="H1" s="135"/>
      <c r="I1" s="109">
        <v>7.43</v>
      </c>
      <c r="J1" s="158" t="s">
        <v>153</v>
      </c>
      <c r="K1" s="159"/>
      <c r="L1" s="109">
        <v>25</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t="s">
        <v>165</v>
      </c>
      <c r="G2" s="136" t="s">
        <v>110</v>
      </c>
      <c r="H2" s="137"/>
      <c r="I2" s="110">
        <v>270</v>
      </c>
      <c r="J2" s="138" t="s">
        <v>158</v>
      </c>
      <c r="K2" s="139"/>
      <c r="L2" s="110">
        <v>0.09</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77</v>
      </c>
      <c r="G3" s="138" t="s">
        <v>159</v>
      </c>
      <c r="H3" s="139"/>
      <c r="I3" s="110"/>
      <c r="J3" s="160" t="s">
        <v>154</v>
      </c>
      <c r="K3" s="161"/>
      <c r="L3" s="110">
        <f>(L1/(L2*10000))*100</f>
        <v>2.7777777777777777</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166</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1515</v>
      </c>
      <c r="D8" s="11">
        <v>4470</v>
      </c>
      <c r="E8" s="11">
        <v>6971</v>
      </c>
      <c r="F8" s="11">
        <v>2368</v>
      </c>
      <c r="G8" s="11">
        <v>865</v>
      </c>
      <c r="H8" s="11">
        <v>8459</v>
      </c>
      <c r="I8" s="11">
        <v>7964</v>
      </c>
      <c r="J8" s="11">
        <v>6856</v>
      </c>
      <c r="K8" s="11">
        <v>5560</v>
      </c>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167</v>
      </c>
      <c r="D9" s="11" t="s">
        <v>167</v>
      </c>
      <c r="E9" s="11" t="s">
        <v>168</v>
      </c>
      <c r="F9" s="11" t="s">
        <v>167</v>
      </c>
      <c r="G9" s="11" t="s">
        <v>167</v>
      </c>
      <c r="H9" s="11" t="s">
        <v>168</v>
      </c>
      <c r="I9" s="11" t="s">
        <v>167</v>
      </c>
      <c r="J9" s="11" t="s">
        <v>167</v>
      </c>
      <c r="K9" s="11" t="s">
        <v>167</v>
      </c>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5.8</v>
      </c>
      <c r="D10" s="11">
        <v>5.8</v>
      </c>
      <c r="E10" s="11">
        <v>6.5</v>
      </c>
      <c r="F10" s="11">
        <v>5.8</v>
      </c>
      <c r="G10" s="11">
        <v>5.9</v>
      </c>
      <c r="H10" s="11">
        <v>6.1</v>
      </c>
      <c r="I10" s="11">
        <v>6.1</v>
      </c>
      <c r="J10" s="11">
        <v>6.1</v>
      </c>
      <c r="K10" s="11">
        <v>6.1</v>
      </c>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3</v>
      </c>
      <c r="D11" s="11">
        <v>2</v>
      </c>
      <c r="E11" s="11">
        <v>3</v>
      </c>
      <c r="F11" s="11">
        <v>3</v>
      </c>
      <c r="G11" s="11">
        <v>3</v>
      </c>
      <c r="H11" s="11">
        <v>2</v>
      </c>
      <c r="I11" s="11">
        <v>2</v>
      </c>
      <c r="J11" s="11">
        <v>3</v>
      </c>
      <c r="K11" s="11">
        <v>3</v>
      </c>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4</v>
      </c>
      <c r="D12" s="11">
        <v>1</v>
      </c>
      <c r="E12" s="11">
        <v>1</v>
      </c>
      <c r="F12" s="11">
        <v>2</v>
      </c>
      <c r="G12" s="11">
        <v>2</v>
      </c>
      <c r="H12" s="11">
        <v>1</v>
      </c>
      <c r="I12" s="11">
        <v>1</v>
      </c>
      <c r="J12" s="11">
        <v>1</v>
      </c>
      <c r="K12" s="11">
        <v>2</v>
      </c>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2</v>
      </c>
      <c r="E13" s="11">
        <v>2</v>
      </c>
      <c r="F13" s="11">
        <v>2</v>
      </c>
      <c r="G13" s="11">
        <v>2</v>
      </c>
      <c r="H13" s="11">
        <v>2</v>
      </c>
      <c r="I13" s="11">
        <v>2</v>
      </c>
      <c r="J13" s="11">
        <v>2</v>
      </c>
      <c r="K13" s="11">
        <v>2</v>
      </c>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23</v>
      </c>
      <c r="D15" s="11">
        <v>38</v>
      </c>
      <c r="E15" s="11">
        <v>23</v>
      </c>
      <c r="F15" s="11">
        <v>23</v>
      </c>
      <c r="G15" s="11">
        <v>23</v>
      </c>
      <c r="H15" s="11">
        <v>38</v>
      </c>
      <c r="I15" s="11">
        <v>38</v>
      </c>
      <c r="J15" s="11">
        <v>47</v>
      </c>
      <c r="K15" s="11">
        <v>47</v>
      </c>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16.506654999999999</v>
      </c>
      <c r="D18" s="12">
        <f>$D32</f>
        <v>16.506654999999999</v>
      </c>
      <c r="E18" s="12">
        <f>$D33</f>
        <v>16.506654999999999</v>
      </c>
      <c r="F18" s="12">
        <f>$D34</f>
        <v>16.506654999999999</v>
      </c>
      <c r="G18" s="12">
        <f>$D35</f>
        <v>16.506654999999999</v>
      </c>
      <c r="H18" s="12">
        <f>$D36</f>
        <v>16.506654999999999</v>
      </c>
      <c r="I18" s="12">
        <f>$D37</f>
        <v>16.506654999999999</v>
      </c>
      <c r="J18" s="12">
        <f>$D38</f>
        <v>16.506654999999999</v>
      </c>
      <c r="K18" s="12">
        <f>$D39</f>
        <v>16.506654999999999</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-22.593345000000003</v>
      </c>
      <c r="D19" s="12">
        <f t="shared" ref="D19:V19" si="1">D18-D17</f>
        <v>-48.093344999999999</v>
      </c>
      <c r="E19" s="12">
        <f t="shared" si="1"/>
        <v>-22.593345000000003</v>
      </c>
      <c r="F19" s="12">
        <f t="shared" si="1"/>
        <v>-22.593345000000003</v>
      </c>
      <c r="G19" s="12">
        <f t="shared" si="1"/>
        <v>-22.593345000000003</v>
      </c>
      <c r="H19" s="12">
        <f t="shared" si="1"/>
        <v>-48.093344999999999</v>
      </c>
      <c r="I19" s="12">
        <f t="shared" si="1"/>
        <v>-48.093344999999999</v>
      </c>
      <c r="J19" s="12">
        <f t="shared" si="1"/>
        <v>-63.393344999999997</v>
      </c>
      <c r="K19" s="12">
        <f t="shared" si="1"/>
        <v>-63.393344999999997</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(VLOOKUP(D$14,$AI2:$AK26,3,FALSE))*D$15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9.9412500000000001</v>
      </c>
      <c r="D22" s="12">
        <f>$E32</f>
        <v>9.9412500000000001</v>
      </c>
      <c r="E22" s="12">
        <f>$E33</f>
        <v>9.9412500000000001</v>
      </c>
      <c r="F22" s="12">
        <f>$E34</f>
        <v>9.9412500000000001</v>
      </c>
      <c r="G22" s="12">
        <f>$E35</f>
        <v>9.9412500000000001</v>
      </c>
      <c r="H22" s="12">
        <f>$E36</f>
        <v>9.9412500000000001</v>
      </c>
      <c r="I22" s="12">
        <f>$E37</f>
        <v>9.9412500000000001</v>
      </c>
      <c r="J22" s="12">
        <f>$E38</f>
        <v>9.9412500000000001</v>
      </c>
      <c r="K22" s="12">
        <f>$E39</f>
        <v>9.9412500000000001</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-128.05875</v>
      </c>
      <c r="D23" s="12">
        <f t="shared" ref="D23:V23" si="3">D22-D21</f>
        <v>-218.05875</v>
      </c>
      <c r="E23" s="12">
        <f t="shared" si="3"/>
        <v>-128.05875</v>
      </c>
      <c r="F23" s="12">
        <f t="shared" si="3"/>
        <v>-128.05875</v>
      </c>
      <c r="G23" s="12">
        <f t="shared" si="3"/>
        <v>-128.05875</v>
      </c>
      <c r="H23" s="12">
        <f t="shared" si="3"/>
        <v>-218.05875</v>
      </c>
      <c r="I23" s="12">
        <f t="shared" si="3"/>
        <v>-218.05875</v>
      </c>
      <c r="J23" s="12">
        <f t="shared" si="3"/>
        <v>-272.05874999999997</v>
      </c>
      <c r="K23" s="12">
        <f t="shared" si="3"/>
        <v>-272.05874999999997</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56</v>
      </c>
      <c r="Q27" s="84" t="s">
        <v>54</v>
      </c>
      <c r="R27" s="84"/>
      <c r="S27" s="84"/>
      <c r="T27" s="84"/>
      <c r="U27" s="121"/>
    </row>
    <row r="28" spans="1:40" x14ac:dyDescent="0.35">
      <c r="A28" s="122"/>
      <c r="B28" s="16">
        <v>1.21</v>
      </c>
      <c r="C28" s="11">
        <v>0.09</v>
      </c>
      <c r="D28" s="11">
        <v>131</v>
      </c>
      <c r="E28" s="11">
        <v>150</v>
      </c>
      <c r="F28" s="11">
        <v>25.3</v>
      </c>
      <c r="G28" s="11">
        <v>0.88900000000000001</v>
      </c>
      <c r="H28" s="11">
        <v>0.61399999999999999</v>
      </c>
      <c r="I28" s="11">
        <v>0.5</v>
      </c>
      <c r="J28" s="11">
        <v>0.01</v>
      </c>
      <c r="K28" s="15">
        <v>0.05</v>
      </c>
      <c r="L28" s="11">
        <v>0.2</v>
      </c>
      <c r="M28" s="11">
        <v>0.2</v>
      </c>
      <c r="N28" s="11"/>
      <c r="O28" s="11"/>
      <c r="P28" s="11">
        <v>258</v>
      </c>
      <c r="Q28" s="11">
        <v>89.8</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v>55</v>
      </c>
      <c r="C31" s="65">
        <f>IF(C$27="%w/w SAR",((C$28*10)*$B31),IF(C$27="%w/w DM",(((C$28*10)*($B$28/100))*$B31),IF(C$27="kg/t SAR",(C$28*$B31),IF(C$27="kg/t DM",((C$28*($B$28/100))*$B31),IF(C$27="mg/kg SAR",((C$28*0.001)*$B31),IF(C$27="mg/kg DM",(((C$28*0.001)*($B$28/100))*$B31),0))))))</f>
        <v>49.499999999999993</v>
      </c>
      <c r="D31" s="65">
        <f>(IF(D$27="%w/w SAR",((D$28*10)*$B31),IF(D$27="%w/w DM",(((D$28*10)*($B$28/100))*$B31),IF(D$27="kg/t SAR",(D$28*$B31),IF(D$27="kg/t DM",((D$28*($B$28/100))*$B31),IF(D$27="mg/kg SAR",((D$28*0.001)*$B31),IF(D$27="mg/kg DM",(((D$28*0.001)*($B$28/100))*$B31),"0")))))))*2.291</f>
        <v>16.506654999999999</v>
      </c>
      <c r="E31" s="65">
        <f>(IF(E$27="%w/w SAR",((E$28*10)*$B31),IF(E$27="%w/w DM",(((E$28*10)*($B$28/100))*$B31),IF(E$27="kg/t SAR",(E$28*$B31),IF(E$27="kg/t DM",((E$28*($B$28/100))*$B31),IF(E$27="mg/kg SAR",((E$28*0.001)*$B31),IF(E$27="mg/kg DM",(((E$28*0.001)*($B$28/100))*$B31),"0")))))))*1.205</f>
        <v>9.9412500000000001</v>
      </c>
      <c r="F31" s="65">
        <f>(IF(F$27="%w/w SAR",((F$28*10)*$B31),IF(F$27="%w/w DM",(((F$28*10)*($B$28/100))*$B31),IF(F$27="kg/t SAR",(F$28*$B31),IF(F$27="kg/t DM",((F$28*($B$28/100))*$B31),IF(F$27="mg/kg SAR",((F$28*0.001)*$B31),IF(F$27="mg/kg DM",(((F$28*0.001)*($B$28/100))*$B31),"0")))))))*1.658</f>
        <v>2.3071069999999998</v>
      </c>
      <c r="G31" s="65">
        <f t="shared" ref="G31:P31" si="5">IF(G$27="%w/w SAR",((G$28*10)*$B31),IF(G$27="%w/w DM",(((G$28*10)*($B$28/100))*$B31),IF(G$27="kg/t SAR",(G$28*$B31),IF(G$27="kg/t DM",((G$28*($B$28/100))*$B31),IF(G$27="mg/kg SAR",((G$28*0.001)*$B31),IF(G$27="mg/kg DM",(((G$28*0.001)*($B$28/100))*$B31),0))))))</f>
        <v>4.8895000000000001E-2</v>
      </c>
      <c r="H31" s="65">
        <f t="shared" si="5"/>
        <v>3.3769999999999994E-2</v>
      </c>
      <c r="I31" s="65">
        <f t="shared" si="5"/>
        <v>2.75E-2</v>
      </c>
      <c r="J31" s="65">
        <f t="shared" si="5"/>
        <v>5.5000000000000003E-4</v>
      </c>
      <c r="K31" s="65">
        <f t="shared" si="5"/>
        <v>2.7500000000000003E-3</v>
      </c>
      <c r="L31" s="65">
        <f t="shared" si="5"/>
        <v>1.1000000000000001E-2</v>
      </c>
      <c r="M31" s="65">
        <f t="shared" si="5"/>
        <v>1.1000000000000001E-2</v>
      </c>
      <c r="N31" s="65">
        <f t="shared" si="5"/>
        <v>0</v>
      </c>
      <c r="O31" s="65">
        <f t="shared" si="5"/>
        <v>0</v>
      </c>
      <c r="P31" s="65">
        <f t="shared" si="5"/>
        <v>141900</v>
      </c>
      <c r="Q31" s="65">
        <f>(IF(Q$27="%w/w SAR",((Q$28*10)*$B31),IF(Q$27="%w/w DM",(((Q$28*10)*($B$28/100))*$B31),IF(Q$27="kg/t SAR",(Q$28*$B31),IF(Q$27="kg/t DM",((Q$28*($B$28/100))*$B31),IF(Q$27="mg/kg SAR",((Q$28*0.001)*$B31),IF(Q$27="mg/kg DM",(((Q$28*0.001)*($B$28/100))*$B31),0)))))))*2.5</f>
        <v>12.3475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v>55</v>
      </c>
      <c r="C32" s="65">
        <f t="shared" ref="C32:C50" si="6">IF(C$27="%w/w SAR",((C$28*10)*$B32),IF(C$27="%w/w DM",(((C$28*10)*($B$28/100))*$B32),IF(C$27="kg/t SAR",(C$28*$B32),IF(C$27="kg/t DM",((C$28*($B$28/100))*$B32),IF(C$27="mg/kg SAR",((C$28*0.001)*$B32),IF(C$27="mg/kg DM",(((C$28*0.001)*($B$28/100))*$B32),0))))))</f>
        <v>49.499999999999993</v>
      </c>
      <c r="D32" s="65">
        <f t="shared" ref="D32:D50" si="7">(IF(D$27="%w/w SAR",((D$28*10)*$B32),IF(D$27="%w/w DM",(((D$28*10)*($B$28/100))*$B32),IF(D$27="kg/t SAR",(D$28*$B32),IF(D$27="kg/t DM",((D$28*($B$28/100))*$B32),IF(D$27="mg/kg SAR",((D$28*0.001)*$B32),IF(D$27="mg/kg DM",(((D$28*0.001)*($B$28/100))*$B32),"0")))))))*2.291</f>
        <v>16.506654999999999</v>
      </c>
      <c r="E32" s="65">
        <f t="shared" ref="E32:E50" si="8">(IF(E$27="%w/w SAR",((E$28*10)*$B32),IF(E$27="%w/w DM",(((E$28*10)*($B$28/100))*$B32),IF(E$27="kg/t SAR",(E$28*$B32),IF(E$27="kg/t DM",((E$28*($B$28/100))*$B32),IF(E$27="mg/kg SAR",((E$28*0.001)*$B32),IF(E$27="mg/kg DM",(((E$28*0.001)*($B$28/100))*$B32),"0")))))))*1.205</f>
        <v>9.9412500000000001</v>
      </c>
      <c r="F32" s="65">
        <f t="shared" ref="F32:F50" si="9">(IF(F$27="%w/w SAR",((F$28*10)*$B32),IF(F$27="%w/w DM",(((F$28*10)*($B$28/100))*$B32),IF(F$27="kg/t SAR",(F$28*$B32),IF(F$27="kg/t DM",((F$28*($B$28/100))*$B32),IF(F$27="mg/kg SAR",((F$28*0.001)*$B32),IF(F$27="mg/kg DM",(((F$28*0.001)*($B$28/100))*$B32),"0")))))))*1.658</f>
        <v>2.3071069999999998</v>
      </c>
      <c r="G32" s="65">
        <f t="shared" ref="G32:P50" si="10">IF(G$27="%w/w SAR",((G$28*10)*$B32),IF(G$27="%w/w DM",(((G$28*10)*($B$28/100))*$B32),IF(G$27="kg/t SAR",(G$28*$B32),IF(G$27="kg/t DM",((G$28*($B$28/100))*$B32),IF(G$27="mg/kg SAR",((G$28*0.001)*$B32),IF(G$27="mg/kg DM",(((G$28*0.001)*($B$28/100))*$B32),0))))))</f>
        <v>4.8895000000000001E-2</v>
      </c>
      <c r="H32" s="65">
        <f t="shared" si="10"/>
        <v>3.3769999999999994E-2</v>
      </c>
      <c r="I32" s="65">
        <f t="shared" si="10"/>
        <v>2.75E-2</v>
      </c>
      <c r="J32" s="65">
        <f t="shared" si="10"/>
        <v>5.5000000000000003E-4</v>
      </c>
      <c r="K32" s="65">
        <f t="shared" si="10"/>
        <v>2.7500000000000003E-3</v>
      </c>
      <c r="L32" s="65">
        <f t="shared" si="10"/>
        <v>1.1000000000000001E-2</v>
      </c>
      <c r="M32" s="65">
        <f t="shared" si="10"/>
        <v>1.1000000000000001E-2</v>
      </c>
      <c r="N32" s="65">
        <f t="shared" si="10"/>
        <v>0</v>
      </c>
      <c r="O32" s="65">
        <f t="shared" si="10"/>
        <v>0</v>
      </c>
      <c r="P32" s="65">
        <f t="shared" si="10"/>
        <v>141900</v>
      </c>
      <c r="Q32" s="65">
        <f t="shared" ref="Q32:Q50" si="11">(IF(Q$27="%w/w SAR",((Q$28*10)*$B32),IF(Q$27="%w/w DM",(((Q$28*10)*($B$28/100))*$B32),IF(Q$27="kg/t SAR",(Q$28*$B32),IF(Q$27="kg/t DM",((Q$28*($B$28/100))*$B32),IF(Q$27="mg/kg SAR",((Q$28*0.001)*$B32),IF(Q$27="mg/kg DM",(((Q$28*0.001)*($B$28/100))*$B32),0)))))))*2.5</f>
        <v>12.3475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6971</v>
      </c>
      <c r="B33" s="11">
        <v>55</v>
      </c>
      <c r="C33" s="65">
        <f t="shared" si="6"/>
        <v>49.499999999999993</v>
      </c>
      <c r="D33" s="65">
        <f t="shared" si="7"/>
        <v>16.506654999999999</v>
      </c>
      <c r="E33" s="65">
        <f t="shared" si="8"/>
        <v>9.9412500000000001</v>
      </c>
      <c r="F33" s="65">
        <f t="shared" si="9"/>
        <v>2.3071069999999998</v>
      </c>
      <c r="G33" s="65">
        <f t="shared" si="10"/>
        <v>4.8895000000000001E-2</v>
      </c>
      <c r="H33" s="65">
        <f t="shared" si="10"/>
        <v>3.3769999999999994E-2</v>
      </c>
      <c r="I33" s="65">
        <f t="shared" si="10"/>
        <v>2.75E-2</v>
      </c>
      <c r="J33" s="65">
        <f t="shared" si="10"/>
        <v>5.5000000000000003E-4</v>
      </c>
      <c r="K33" s="65">
        <f t="shared" si="10"/>
        <v>2.7500000000000003E-3</v>
      </c>
      <c r="L33" s="65">
        <f t="shared" si="10"/>
        <v>1.1000000000000001E-2</v>
      </c>
      <c r="M33" s="65">
        <f t="shared" si="10"/>
        <v>1.1000000000000001E-2</v>
      </c>
      <c r="N33" s="65">
        <f t="shared" si="10"/>
        <v>0</v>
      </c>
      <c r="O33" s="65">
        <f t="shared" si="10"/>
        <v>0</v>
      </c>
      <c r="P33" s="65">
        <f t="shared" si="10"/>
        <v>141900</v>
      </c>
      <c r="Q33" s="65">
        <f t="shared" si="11"/>
        <v>12.3475</v>
      </c>
      <c r="R33" s="65">
        <f t="shared" si="12"/>
        <v>0</v>
      </c>
      <c r="S33" s="65">
        <f t="shared" si="12"/>
        <v>0</v>
      </c>
      <c r="T33" s="65">
        <f t="shared" si="12"/>
        <v>0</v>
      </c>
      <c r="U33" s="126">
        <f t="shared" si="12"/>
        <v>0</v>
      </c>
    </row>
    <row r="34" spans="1:21" s="48" customFormat="1" ht="13" x14ac:dyDescent="0.35">
      <c r="A34" s="125">
        <f>F8</f>
        <v>2368</v>
      </c>
      <c r="B34" s="11">
        <v>55</v>
      </c>
      <c r="C34" s="65">
        <f t="shared" si="6"/>
        <v>49.499999999999993</v>
      </c>
      <c r="D34" s="65">
        <f t="shared" si="7"/>
        <v>16.506654999999999</v>
      </c>
      <c r="E34" s="65">
        <f t="shared" si="8"/>
        <v>9.9412500000000001</v>
      </c>
      <c r="F34" s="65">
        <f t="shared" si="9"/>
        <v>2.3071069999999998</v>
      </c>
      <c r="G34" s="65">
        <f t="shared" si="10"/>
        <v>4.8895000000000001E-2</v>
      </c>
      <c r="H34" s="65">
        <f t="shared" si="10"/>
        <v>3.3769999999999994E-2</v>
      </c>
      <c r="I34" s="65">
        <f t="shared" si="10"/>
        <v>2.75E-2</v>
      </c>
      <c r="J34" s="65">
        <f t="shared" si="10"/>
        <v>5.5000000000000003E-4</v>
      </c>
      <c r="K34" s="65">
        <f t="shared" si="10"/>
        <v>2.7500000000000003E-3</v>
      </c>
      <c r="L34" s="65">
        <f t="shared" si="10"/>
        <v>1.1000000000000001E-2</v>
      </c>
      <c r="M34" s="65">
        <f t="shared" si="10"/>
        <v>1.1000000000000001E-2</v>
      </c>
      <c r="N34" s="65">
        <f t="shared" si="10"/>
        <v>0</v>
      </c>
      <c r="O34" s="65">
        <f t="shared" si="10"/>
        <v>0</v>
      </c>
      <c r="P34" s="65">
        <f t="shared" si="10"/>
        <v>141900</v>
      </c>
      <c r="Q34" s="65">
        <f t="shared" si="11"/>
        <v>12.3475</v>
      </c>
      <c r="R34" s="65">
        <f t="shared" si="12"/>
        <v>0</v>
      </c>
      <c r="S34" s="65">
        <f t="shared" si="12"/>
        <v>0</v>
      </c>
      <c r="T34" s="65">
        <f t="shared" si="12"/>
        <v>0</v>
      </c>
      <c r="U34" s="126">
        <f t="shared" si="12"/>
        <v>0</v>
      </c>
    </row>
    <row r="35" spans="1:21" s="48" customFormat="1" ht="13" x14ac:dyDescent="0.35">
      <c r="A35" s="125">
        <f>G8</f>
        <v>865</v>
      </c>
      <c r="B35" s="11">
        <v>55</v>
      </c>
      <c r="C35" s="65">
        <f t="shared" si="6"/>
        <v>49.499999999999993</v>
      </c>
      <c r="D35" s="65">
        <f t="shared" si="7"/>
        <v>16.506654999999999</v>
      </c>
      <c r="E35" s="65">
        <f t="shared" si="8"/>
        <v>9.9412500000000001</v>
      </c>
      <c r="F35" s="65">
        <f t="shared" si="9"/>
        <v>2.3071069999999998</v>
      </c>
      <c r="G35" s="65">
        <f t="shared" si="10"/>
        <v>4.8895000000000001E-2</v>
      </c>
      <c r="H35" s="65">
        <f t="shared" si="10"/>
        <v>3.3769999999999994E-2</v>
      </c>
      <c r="I35" s="65">
        <f t="shared" si="10"/>
        <v>2.75E-2</v>
      </c>
      <c r="J35" s="65">
        <f t="shared" si="10"/>
        <v>5.5000000000000003E-4</v>
      </c>
      <c r="K35" s="65">
        <f t="shared" si="10"/>
        <v>2.7500000000000003E-3</v>
      </c>
      <c r="L35" s="65">
        <f t="shared" si="10"/>
        <v>1.1000000000000001E-2</v>
      </c>
      <c r="M35" s="65">
        <f t="shared" si="10"/>
        <v>1.1000000000000001E-2</v>
      </c>
      <c r="N35" s="65">
        <f t="shared" si="10"/>
        <v>0</v>
      </c>
      <c r="O35" s="65">
        <f t="shared" si="10"/>
        <v>0</v>
      </c>
      <c r="P35" s="65">
        <f t="shared" si="10"/>
        <v>141900</v>
      </c>
      <c r="Q35" s="65">
        <f t="shared" si="11"/>
        <v>12.3475</v>
      </c>
      <c r="R35" s="65">
        <f t="shared" si="12"/>
        <v>0</v>
      </c>
      <c r="S35" s="65">
        <f t="shared" si="12"/>
        <v>0</v>
      </c>
      <c r="T35" s="65">
        <f t="shared" si="12"/>
        <v>0</v>
      </c>
      <c r="U35" s="126">
        <f t="shared" si="12"/>
        <v>0</v>
      </c>
    </row>
    <row r="36" spans="1:21" s="48" customFormat="1" ht="13" x14ac:dyDescent="0.35">
      <c r="A36" s="125">
        <f>H8</f>
        <v>8459</v>
      </c>
      <c r="B36" s="11">
        <v>55</v>
      </c>
      <c r="C36" s="65">
        <f t="shared" si="6"/>
        <v>49.499999999999993</v>
      </c>
      <c r="D36" s="65">
        <f t="shared" si="7"/>
        <v>16.506654999999999</v>
      </c>
      <c r="E36" s="65">
        <f t="shared" si="8"/>
        <v>9.9412500000000001</v>
      </c>
      <c r="F36" s="65">
        <f t="shared" si="9"/>
        <v>2.3071069999999998</v>
      </c>
      <c r="G36" s="65">
        <f t="shared" si="10"/>
        <v>4.8895000000000001E-2</v>
      </c>
      <c r="H36" s="65">
        <f t="shared" si="10"/>
        <v>3.3769999999999994E-2</v>
      </c>
      <c r="I36" s="65">
        <f t="shared" si="10"/>
        <v>2.75E-2</v>
      </c>
      <c r="J36" s="65">
        <f t="shared" si="10"/>
        <v>5.5000000000000003E-4</v>
      </c>
      <c r="K36" s="65">
        <f t="shared" si="10"/>
        <v>2.7500000000000003E-3</v>
      </c>
      <c r="L36" s="65">
        <f t="shared" si="10"/>
        <v>1.1000000000000001E-2</v>
      </c>
      <c r="M36" s="65">
        <f t="shared" si="10"/>
        <v>1.1000000000000001E-2</v>
      </c>
      <c r="N36" s="65">
        <f t="shared" si="10"/>
        <v>0</v>
      </c>
      <c r="O36" s="65">
        <f t="shared" si="10"/>
        <v>0</v>
      </c>
      <c r="P36" s="65">
        <f t="shared" si="10"/>
        <v>141900</v>
      </c>
      <c r="Q36" s="65">
        <f t="shared" si="11"/>
        <v>12.3475</v>
      </c>
      <c r="R36" s="65">
        <f t="shared" si="12"/>
        <v>0</v>
      </c>
      <c r="S36" s="65">
        <f t="shared" si="12"/>
        <v>0</v>
      </c>
      <c r="T36" s="65">
        <f t="shared" si="12"/>
        <v>0</v>
      </c>
      <c r="U36" s="126">
        <f t="shared" si="12"/>
        <v>0</v>
      </c>
    </row>
    <row r="37" spans="1:21" s="48" customFormat="1" ht="13" x14ac:dyDescent="0.35">
      <c r="A37" s="125">
        <f>I8</f>
        <v>7964</v>
      </c>
      <c r="B37" s="11">
        <v>55</v>
      </c>
      <c r="C37" s="65">
        <f t="shared" si="6"/>
        <v>49.499999999999993</v>
      </c>
      <c r="D37" s="65">
        <f t="shared" si="7"/>
        <v>16.506654999999999</v>
      </c>
      <c r="E37" s="65">
        <f t="shared" si="8"/>
        <v>9.9412500000000001</v>
      </c>
      <c r="F37" s="65">
        <f t="shared" si="9"/>
        <v>2.3071069999999998</v>
      </c>
      <c r="G37" s="65">
        <f t="shared" si="10"/>
        <v>4.8895000000000001E-2</v>
      </c>
      <c r="H37" s="65">
        <f t="shared" si="10"/>
        <v>3.3769999999999994E-2</v>
      </c>
      <c r="I37" s="65">
        <f t="shared" si="10"/>
        <v>2.75E-2</v>
      </c>
      <c r="J37" s="65">
        <f t="shared" si="10"/>
        <v>5.5000000000000003E-4</v>
      </c>
      <c r="K37" s="65">
        <f t="shared" si="10"/>
        <v>2.7500000000000003E-3</v>
      </c>
      <c r="L37" s="65">
        <f t="shared" si="10"/>
        <v>1.1000000000000001E-2</v>
      </c>
      <c r="M37" s="65">
        <f t="shared" si="10"/>
        <v>1.1000000000000001E-2</v>
      </c>
      <c r="N37" s="65">
        <f t="shared" si="10"/>
        <v>0</v>
      </c>
      <c r="O37" s="65">
        <f t="shared" si="10"/>
        <v>0</v>
      </c>
      <c r="P37" s="65">
        <f t="shared" si="10"/>
        <v>141900</v>
      </c>
      <c r="Q37" s="65">
        <f t="shared" si="11"/>
        <v>12.3475</v>
      </c>
      <c r="R37" s="65">
        <f t="shared" si="12"/>
        <v>0</v>
      </c>
      <c r="S37" s="65">
        <f t="shared" si="12"/>
        <v>0</v>
      </c>
      <c r="T37" s="65">
        <f t="shared" si="12"/>
        <v>0</v>
      </c>
      <c r="U37" s="126">
        <f t="shared" si="12"/>
        <v>0</v>
      </c>
    </row>
    <row r="38" spans="1:21" s="48" customFormat="1" ht="13" x14ac:dyDescent="0.35">
      <c r="A38" s="125">
        <f>J8</f>
        <v>6856</v>
      </c>
      <c r="B38" s="11">
        <v>55</v>
      </c>
      <c r="C38" s="65">
        <f t="shared" si="6"/>
        <v>49.499999999999993</v>
      </c>
      <c r="D38" s="65">
        <f t="shared" si="7"/>
        <v>16.506654999999999</v>
      </c>
      <c r="E38" s="65">
        <f t="shared" si="8"/>
        <v>9.9412500000000001</v>
      </c>
      <c r="F38" s="65">
        <f t="shared" si="9"/>
        <v>2.3071069999999998</v>
      </c>
      <c r="G38" s="65">
        <f t="shared" si="10"/>
        <v>4.8895000000000001E-2</v>
      </c>
      <c r="H38" s="65">
        <f t="shared" si="10"/>
        <v>3.3769999999999994E-2</v>
      </c>
      <c r="I38" s="65">
        <f t="shared" si="10"/>
        <v>2.75E-2</v>
      </c>
      <c r="J38" s="65">
        <f t="shared" si="10"/>
        <v>5.5000000000000003E-4</v>
      </c>
      <c r="K38" s="65">
        <f t="shared" si="10"/>
        <v>2.7500000000000003E-3</v>
      </c>
      <c r="L38" s="65">
        <f t="shared" si="10"/>
        <v>1.1000000000000001E-2</v>
      </c>
      <c r="M38" s="65">
        <f t="shared" si="10"/>
        <v>1.1000000000000001E-2</v>
      </c>
      <c r="N38" s="65">
        <f t="shared" si="10"/>
        <v>0</v>
      </c>
      <c r="O38" s="65">
        <f t="shared" si="10"/>
        <v>0</v>
      </c>
      <c r="P38" s="65">
        <f t="shared" si="10"/>
        <v>141900</v>
      </c>
      <c r="Q38" s="65">
        <f t="shared" si="11"/>
        <v>12.3475</v>
      </c>
      <c r="R38" s="65">
        <f t="shared" si="12"/>
        <v>0</v>
      </c>
      <c r="S38" s="65">
        <f t="shared" si="12"/>
        <v>0</v>
      </c>
      <c r="T38" s="65">
        <f t="shared" si="12"/>
        <v>0</v>
      </c>
      <c r="U38" s="126">
        <f t="shared" si="12"/>
        <v>0</v>
      </c>
    </row>
    <row r="39" spans="1:21" s="48" customFormat="1" ht="13" x14ac:dyDescent="0.35">
      <c r="A39" s="125">
        <f>K8</f>
        <v>5560</v>
      </c>
      <c r="B39" s="11">
        <v>55</v>
      </c>
      <c r="C39" s="65">
        <f t="shared" si="6"/>
        <v>49.499999999999993</v>
      </c>
      <c r="D39" s="65">
        <f t="shared" si="7"/>
        <v>16.506654999999999</v>
      </c>
      <c r="E39" s="65">
        <f t="shared" si="8"/>
        <v>9.9412500000000001</v>
      </c>
      <c r="F39" s="65">
        <f t="shared" si="9"/>
        <v>2.3071069999999998</v>
      </c>
      <c r="G39" s="65">
        <f t="shared" si="10"/>
        <v>4.8895000000000001E-2</v>
      </c>
      <c r="H39" s="65">
        <f t="shared" si="10"/>
        <v>3.3769999999999994E-2</v>
      </c>
      <c r="I39" s="65">
        <f t="shared" si="10"/>
        <v>2.75E-2</v>
      </c>
      <c r="J39" s="65">
        <f t="shared" si="10"/>
        <v>5.5000000000000003E-4</v>
      </c>
      <c r="K39" s="65">
        <f t="shared" si="10"/>
        <v>2.7500000000000003E-3</v>
      </c>
      <c r="L39" s="65">
        <f t="shared" si="10"/>
        <v>1.1000000000000001E-2</v>
      </c>
      <c r="M39" s="65">
        <f t="shared" si="10"/>
        <v>1.1000000000000001E-2</v>
      </c>
      <c r="N39" s="65">
        <f t="shared" si="10"/>
        <v>0</v>
      </c>
      <c r="O39" s="65">
        <f t="shared" si="10"/>
        <v>0</v>
      </c>
      <c r="P39" s="65">
        <f t="shared" si="10"/>
        <v>141900</v>
      </c>
      <c r="Q39" s="65">
        <f t="shared" si="11"/>
        <v>12.3475</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55</v>
      </c>
      <c r="C62" s="65">
        <f>B32</f>
        <v>55</v>
      </c>
      <c r="D62" s="65">
        <f>B33</f>
        <v>55</v>
      </c>
      <c r="E62" s="65">
        <f>B34</f>
        <v>55</v>
      </c>
      <c r="F62" s="65">
        <f>B35</f>
        <v>55</v>
      </c>
      <c r="G62" s="65">
        <f>B36</f>
        <v>55</v>
      </c>
      <c r="H62" s="65">
        <f>B37</f>
        <v>55</v>
      </c>
      <c r="I62" s="65">
        <f>B38</f>
        <v>55</v>
      </c>
      <c r="J62" s="65">
        <f>B39</f>
        <v>55</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Beacon'!C1:D1</f>
        <v>PAN-029.35</v>
      </c>
      <c r="D1" s="167"/>
      <c r="E1" s="106" t="s">
        <v>45</v>
      </c>
      <c r="F1" s="113">
        <f>'Field data and Beacon'!F1</f>
        <v>22.79</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Beacon'!C2:D2</f>
        <v>EPR/BB3990ZX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Beacon'!C3:D3</f>
        <v>Beacon Foods Ltd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Beacon'!C4:D4</f>
        <v>Garngaled Farm, Llanspyddid, Brecon, Powys LD38PE</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Beacon'!C5:D5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Beacon'!C8</f>
        <v>1515</v>
      </c>
      <c r="D8" s="49">
        <f>'Field data and Beacon'!D8</f>
        <v>4470</v>
      </c>
      <c r="E8" s="49">
        <f>'Field data and Beacon'!E8</f>
        <v>6971</v>
      </c>
      <c r="F8" s="49">
        <f>'Field data and Beacon'!F8</f>
        <v>2368</v>
      </c>
      <c r="G8" s="49">
        <f>'Field data and Beacon'!G8</f>
        <v>865</v>
      </c>
      <c r="H8" s="49">
        <f>'Field data and Beacon'!H8</f>
        <v>8459</v>
      </c>
      <c r="I8" s="49">
        <f>'Field data and Beacon'!I8</f>
        <v>7964</v>
      </c>
      <c r="J8" s="49">
        <f>'Field data and Beacon'!J8</f>
        <v>6856</v>
      </c>
      <c r="K8" s="49">
        <f>'Field data and Beacon'!K8</f>
        <v>5560</v>
      </c>
      <c r="L8" s="49">
        <f>'Field data and Beacon'!L8</f>
        <v>0</v>
      </c>
      <c r="M8" s="49">
        <f>'Field data and Beacon'!M8</f>
        <v>0</v>
      </c>
      <c r="N8" s="49">
        <f>'Field data and Beacon'!N8</f>
        <v>0</v>
      </c>
      <c r="O8" s="49">
        <f>'Field data and Beacon'!O8</f>
        <v>0</v>
      </c>
      <c r="P8" s="49">
        <f>'Field data and Beacon'!P8</f>
        <v>0</v>
      </c>
      <c r="Q8" s="49">
        <f>'Field data and Beacon'!Q8</f>
        <v>0</v>
      </c>
      <c r="R8" s="49">
        <f>'Field data and Beacon'!R8</f>
        <v>0</v>
      </c>
      <c r="S8" s="49">
        <f>'Field data and Beacon'!S8</f>
        <v>0</v>
      </c>
      <c r="T8" s="49">
        <f>'Field data and Beacon'!T8</f>
        <v>0</v>
      </c>
      <c r="U8" s="49">
        <f>'Field data and Beacon'!U8</f>
        <v>0</v>
      </c>
      <c r="V8" s="102">
        <f>'Field data and Beacon'!V8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Beacon'!C9</f>
        <v>low</v>
      </c>
      <c r="D9" s="49" t="str">
        <f>'Field data and Beacon'!D9</f>
        <v>low</v>
      </c>
      <c r="E9" s="49" t="str">
        <f>'Field data and Beacon'!E9</f>
        <v xml:space="preserve">med </v>
      </c>
      <c r="F9" s="49" t="str">
        <f>'Field data and Beacon'!F9</f>
        <v>low</v>
      </c>
      <c r="G9" s="49" t="str">
        <f>'Field data and Beacon'!G9</f>
        <v>low</v>
      </c>
      <c r="H9" s="49" t="str">
        <f>'Field data and Beacon'!H9</f>
        <v xml:space="preserve">med </v>
      </c>
      <c r="I9" s="49" t="str">
        <f>'Field data and Beacon'!I9</f>
        <v>low</v>
      </c>
      <c r="J9" s="49" t="str">
        <f>'Field data and Beacon'!J9</f>
        <v>low</v>
      </c>
      <c r="K9" s="49" t="str">
        <f>'Field data and Beacon'!K9</f>
        <v>low</v>
      </c>
      <c r="L9" s="49">
        <f>'Field data and Beacon'!L9</f>
        <v>0</v>
      </c>
      <c r="M9" s="49">
        <f>'Field data and Beacon'!M9</f>
        <v>0</v>
      </c>
      <c r="N9" s="49">
        <f>'Field data and Beacon'!N9</f>
        <v>0</v>
      </c>
      <c r="O9" s="49">
        <f>'Field data and Beacon'!O9</f>
        <v>0</v>
      </c>
      <c r="P9" s="49">
        <f>'Field data and Beacon'!P9</f>
        <v>0</v>
      </c>
      <c r="Q9" s="49">
        <f>'Field data and Beacon'!Q9</f>
        <v>0</v>
      </c>
      <c r="R9" s="49">
        <f>'Field data and Beacon'!R9</f>
        <v>0</v>
      </c>
      <c r="S9" s="49">
        <f>'Field data and Beacon'!S9</f>
        <v>0</v>
      </c>
      <c r="T9" s="49">
        <f>'Field data and Beacon'!T9</f>
        <v>0</v>
      </c>
      <c r="U9" s="49">
        <f>'Field data and Beacon'!U9</f>
        <v>0</v>
      </c>
      <c r="V9" s="102">
        <f>'Field data and Beacon'!V9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Beacon'!C10</f>
        <v>5.8</v>
      </c>
      <c r="D10" s="49">
        <f>'Field data and Beacon'!D10</f>
        <v>5.8</v>
      </c>
      <c r="E10" s="49">
        <f>'Field data and Beacon'!E10</f>
        <v>6.5</v>
      </c>
      <c r="F10" s="49">
        <f>'Field data and Beacon'!F10</f>
        <v>5.8</v>
      </c>
      <c r="G10" s="49">
        <f>'Field data and Beacon'!G10</f>
        <v>5.9</v>
      </c>
      <c r="H10" s="49">
        <f>'Field data and Beacon'!H10</f>
        <v>6.1</v>
      </c>
      <c r="I10" s="49">
        <f>'Field data and Beacon'!I10</f>
        <v>6.1</v>
      </c>
      <c r="J10" s="49">
        <f>'Field data and Beacon'!J10</f>
        <v>6.1</v>
      </c>
      <c r="K10" s="49">
        <f>'Field data and Beacon'!K10</f>
        <v>6.1</v>
      </c>
      <c r="L10" s="49">
        <f>'Field data and Beacon'!L10</f>
        <v>0</v>
      </c>
      <c r="M10" s="49">
        <f>'Field data and Beacon'!M10</f>
        <v>0</v>
      </c>
      <c r="N10" s="49">
        <f>'Field data and Beacon'!N10</f>
        <v>0</v>
      </c>
      <c r="O10" s="49">
        <f>'Field data and Beacon'!O10</f>
        <v>0</v>
      </c>
      <c r="P10" s="49">
        <f>'Field data and Beacon'!P10</f>
        <v>0</v>
      </c>
      <c r="Q10" s="49">
        <f>'Field data and Beacon'!Q10</f>
        <v>0</v>
      </c>
      <c r="R10" s="49">
        <f>'Field data and Beacon'!R10</f>
        <v>0</v>
      </c>
      <c r="S10" s="49">
        <f>'Field data and Beacon'!S10</f>
        <v>0</v>
      </c>
      <c r="T10" s="49">
        <f>'Field data and Beacon'!T10</f>
        <v>0</v>
      </c>
      <c r="U10" s="49">
        <f>'Field data and Beacon'!U10</f>
        <v>0</v>
      </c>
      <c r="V10" s="102">
        <f>'Field data and Beacon'!V10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Beacon'!C11</f>
        <v>3</v>
      </c>
      <c r="D11" s="49">
        <f>'Field data and Beacon'!D11</f>
        <v>2</v>
      </c>
      <c r="E11" s="49">
        <f>'Field data and Beacon'!E11</f>
        <v>3</v>
      </c>
      <c r="F11" s="49">
        <f>'Field data and Beacon'!F11</f>
        <v>3</v>
      </c>
      <c r="G11" s="49">
        <f>'Field data and Beacon'!G11</f>
        <v>3</v>
      </c>
      <c r="H11" s="49">
        <f>'Field data and Beacon'!H11</f>
        <v>2</v>
      </c>
      <c r="I11" s="49">
        <f>'Field data and Beacon'!I11</f>
        <v>2</v>
      </c>
      <c r="J11" s="49">
        <f>'Field data and Beacon'!J11</f>
        <v>3</v>
      </c>
      <c r="K11" s="49">
        <f>'Field data and Beacon'!K11</f>
        <v>3</v>
      </c>
      <c r="L11" s="49">
        <f>'Field data and Beacon'!L11</f>
        <v>0</v>
      </c>
      <c r="M11" s="49">
        <f>'Field data and Beacon'!M11</f>
        <v>0</v>
      </c>
      <c r="N11" s="49">
        <f>'Field data and Beacon'!N11</f>
        <v>0</v>
      </c>
      <c r="O11" s="49">
        <f>'Field data and Beacon'!O11</f>
        <v>0</v>
      </c>
      <c r="P11" s="49">
        <f>'Field data and Beacon'!P11</f>
        <v>0</v>
      </c>
      <c r="Q11" s="49">
        <f>'Field data and Beacon'!Q11</f>
        <v>0</v>
      </c>
      <c r="R11" s="49">
        <f>'Field data and Beacon'!R11</f>
        <v>0</v>
      </c>
      <c r="S11" s="49">
        <f>'Field data and Beacon'!S11</f>
        <v>0</v>
      </c>
      <c r="T11" s="49">
        <f>'Field data and Beacon'!T11</f>
        <v>0</v>
      </c>
      <c r="U11" s="49">
        <f>'Field data and Beacon'!U11</f>
        <v>0</v>
      </c>
      <c r="V11" s="102">
        <f>'Field data and Beacon'!V11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Beacon'!C12</f>
        <v>4</v>
      </c>
      <c r="D12" s="49">
        <f>'Field data and Beacon'!D12</f>
        <v>1</v>
      </c>
      <c r="E12" s="49">
        <f>'Field data and Beacon'!E12</f>
        <v>1</v>
      </c>
      <c r="F12" s="49">
        <f>'Field data and Beacon'!F12</f>
        <v>2</v>
      </c>
      <c r="G12" s="49">
        <f>'Field data and Beacon'!G12</f>
        <v>2</v>
      </c>
      <c r="H12" s="49">
        <f>'Field data and Beacon'!H12</f>
        <v>1</v>
      </c>
      <c r="I12" s="49">
        <f>'Field data and Beacon'!I12</f>
        <v>1</v>
      </c>
      <c r="J12" s="49">
        <f>'Field data and Beacon'!J12</f>
        <v>1</v>
      </c>
      <c r="K12" s="49">
        <f>'Field data and Beacon'!K12</f>
        <v>2</v>
      </c>
      <c r="L12" s="49">
        <f>'Field data and Beacon'!L12</f>
        <v>0</v>
      </c>
      <c r="M12" s="49">
        <f>'Field data and Beacon'!M12</f>
        <v>0</v>
      </c>
      <c r="N12" s="49">
        <f>'Field data and Beacon'!N12</f>
        <v>0</v>
      </c>
      <c r="O12" s="49">
        <f>'Field data and Beacon'!O12</f>
        <v>0</v>
      </c>
      <c r="P12" s="49">
        <f>'Field data and Beacon'!P12</f>
        <v>0</v>
      </c>
      <c r="Q12" s="49">
        <f>'Field data and Beacon'!Q12</f>
        <v>0</v>
      </c>
      <c r="R12" s="49">
        <f>'Field data and Beacon'!R12</f>
        <v>0</v>
      </c>
      <c r="S12" s="49">
        <f>'Field data and Beacon'!S12</f>
        <v>0</v>
      </c>
      <c r="T12" s="49">
        <f>'Field data and Beacon'!T12</f>
        <v>0</v>
      </c>
      <c r="U12" s="49">
        <f>'Field data and Beacon'!U12</f>
        <v>0</v>
      </c>
      <c r="V12" s="102">
        <f>'Field data and Beacon'!V12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Beacon'!C13</f>
        <v>3</v>
      </c>
      <c r="D13" s="49">
        <f>'Field data and Beacon'!D13</f>
        <v>2</v>
      </c>
      <c r="E13" s="49">
        <f>'Field data and Beacon'!E13</f>
        <v>2</v>
      </c>
      <c r="F13" s="49">
        <f>'Field data and Beacon'!F13</f>
        <v>2</v>
      </c>
      <c r="G13" s="49">
        <f>'Field data and Beacon'!G13</f>
        <v>2</v>
      </c>
      <c r="H13" s="49">
        <f>'Field data and Beacon'!H13</f>
        <v>2</v>
      </c>
      <c r="I13" s="49">
        <f>'Field data and Beacon'!I13</f>
        <v>2</v>
      </c>
      <c r="J13" s="49">
        <f>'Field data and Beacon'!J13</f>
        <v>2</v>
      </c>
      <c r="K13" s="49">
        <f>'Field data and Beacon'!K13</f>
        <v>2</v>
      </c>
      <c r="L13" s="49">
        <f>'Field data and Beacon'!L13</f>
        <v>0</v>
      </c>
      <c r="M13" s="49">
        <f>'Field data and Beacon'!M13</f>
        <v>0</v>
      </c>
      <c r="N13" s="49">
        <f>'Field data and Beacon'!N13</f>
        <v>0</v>
      </c>
      <c r="O13" s="49">
        <f>'Field data and Beacon'!O13</f>
        <v>0</v>
      </c>
      <c r="P13" s="49">
        <f>'Field data and Beacon'!P13</f>
        <v>0</v>
      </c>
      <c r="Q13" s="49">
        <f>'Field data and Beacon'!Q13</f>
        <v>0</v>
      </c>
      <c r="R13" s="49">
        <f>'Field data and Beacon'!R13</f>
        <v>0</v>
      </c>
      <c r="S13" s="49">
        <f>'Field data and Beacon'!S13</f>
        <v>0</v>
      </c>
      <c r="T13" s="49">
        <f>'Field data and Beacon'!T13</f>
        <v>0</v>
      </c>
      <c r="U13" s="49">
        <f>'Field data and Beacon'!U13</f>
        <v>0</v>
      </c>
      <c r="V13" s="102">
        <f>'Field data and Beacon'!V13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Beacon'!C14</f>
        <v xml:space="preserve">Grass Silage (25% DM) </v>
      </c>
      <c r="D14" s="83" t="str">
        <f>'Field data and Beacon'!D14</f>
        <v xml:space="preserve">Grass Silage (25% DM) </v>
      </c>
      <c r="E14" s="83" t="str">
        <f>'Field data and Beacon'!E14</f>
        <v xml:space="preserve">Grass Silage (25% DM) </v>
      </c>
      <c r="F14" s="83" t="str">
        <f>'Field data and Beacon'!F14</f>
        <v xml:space="preserve">Grass Silage (25% DM) </v>
      </c>
      <c r="G14" s="83" t="str">
        <f>'Field data and Beacon'!G14</f>
        <v xml:space="preserve">Grass Silage (25% DM) </v>
      </c>
      <c r="H14" s="83" t="str">
        <f>'Field data and Beacon'!H14</f>
        <v xml:space="preserve">Grass Silage (25% DM) </v>
      </c>
      <c r="I14" s="83" t="str">
        <f>'Field data and Beacon'!I14</f>
        <v xml:space="preserve">Grass Silage (25% DM) </v>
      </c>
      <c r="J14" s="83" t="str">
        <f>'Field data and Beacon'!J14</f>
        <v xml:space="preserve">Grass Silage (25% DM) </v>
      </c>
      <c r="K14" s="83" t="str">
        <f>'Field data and Beacon'!K14</f>
        <v xml:space="preserve">Grass Silage (25% DM) </v>
      </c>
      <c r="L14" s="83">
        <f>'Field data and Beacon'!L14</f>
        <v>0</v>
      </c>
      <c r="M14" s="83">
        <f>'Field data and Beacon'!M14</f>
        <v>0</v>
      </c>
      <c r="N14" s="83">
        <f>'Field data and Beacon'!N14</f>
        <v>0</v>
      </c>
      <c r="O14" s="83">
        <f>'Field data and Beacon'!O14</f>
        <v>0</v>
      </c>
      <c r="P14" s="83">
        <f>'Field data and Beacon'!P14</f>
        <v>0</v>
      </c>
      <c r="Q14" s="83">
        <f>'Field data and Beacon'!Q14</f>
        <v>0</v>
      </c>
      <c r="R14" s="83">
        <f>'Field data and Beacon'!R14</f>
        <v>0</v>
      </c>
      <c r="S14" s="83">
        <f>'Field data and Beacon'!S14</f>
        <v>0</v>
      </c>
      <c r="T14" s="83">
        <f>'Field data and Beacon'!T14</f>
        <v>0</v>
      </c>
      <c r="U14" s="83">
        <f>'Field data and Beacon'!U14</f>
        <v>0</v>
      </c>
      <c r="V14" s="103">
        <f>'Field data and Beacon'!V14</f>
        <v>0</v>
      </c>
      <c r="AD14" s="22" t="s">
        <v>138</v>
      </c>
      <c r="AE14" s="22">
        <v>6</v>
      </c>
      <c r="AI14" s="43" t="s">
        <v>119</v>
      </c>
      <c r="AJ14" s="44">
        <v>0.8</v>
      </c>
      <c r="AK14" s="45">
        <v>1.7</v>
      </c>
      <c r="AL14" s="9">
        <v>12</v>
      </c>
      <c r="AM14" s="9">
        <v>6.7</v>
      </c>
      <c r="AN14" s="9" t="s">
        <v>135</v>
      </c>
    </row>
    <row r="15" spans="1:41" ht="13" x14ac:dyDescent="0.25">
      <c r="A15" s="152" t="s">
        <v>9</v>
      </c>
      <c r="B15" s="153"/>
      <c r="C15" s="49">
        <f>'Field data and Beacon'!C15</f>
        <v>23</v>
      </c>
      <c r="D15" s="49">
        <f>'Field data and Beacon'!D15</f>
        <v>38</v>
      </c>
      <c r="E15" s="49">
        <f>'Field data and Beacon'!E15</f>
        <v>23</v>
      </c>
      <c r="F15" s="49">
        <f>'Field data and Beacon'!F15</f>
        <v>23</v>
      </c>
      <c r="G15" s="49">
        <f>'Field data and Beacon'!G15</f>
        <v>23</v>
      </c>
      <c r="H15" s="49">
        <f>'Field data and Beacon'!H15</f>
        <v>38</v>
      </c>
      <c r="I15" s="49">
        <f>'Field data and Beacon'!I15</f>
        <v>38</v>
      </c>
      <c r="J15" s="49">
        <f>'Field data and Beacon'!J15</f>
        <v>47</v>
      </c>
      <c r="K15" s="49">
        <f>'Field data and Beacon'!K15</f>
        <v>47</v>
      </c>
      <c r="L15" s="49">
        <f>'Field data and Beacon'!L15</f>
        <v>0</v>
      </c>
      <c r="M15" s="49">
        <f>'Field data and Beacon'!M15</f>
        <v>0</v>
      </c>
      <c r="N15" s="49">
        <f>'Field data and Beacon'!N15</f>
        <v>0</v>
      </c>
      <c r="O15" s="49">
        <f>'Field data and Beacon'!O15</f>
        <v>0</v>
      </c>
      <c r="P15" s="49">
        <f>'Field data and Beacon'!P15</f>
        <v>0</v>
      </c>
      <c r="Q15" s="49">
        <f>'Field data and Beacon'!Q15</f>
        <v>0</v>
      </c>
      <c r="R15" s="49">
        <f>'Field data and Beacon'!R15</f>
        <v>0</v>
      </c>
      <c r="S15" s="49">
        <f>'Field data and Beacon'!S15</f>
        <v>0</v>
      </c>
      <c r="T15" s="49">
        <f>'Field data and Beacon'!T15</f>
        <v>0</v>
      </c>
      <c r="U15" s="49">
        <f>'Field data and Beacon'!U15</f>
        <v>0</v>
      </c>
      <c r="V15" s="102">
        <f>'Field data and Beacon'!V15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Beacon'!C16</f>
        <v>Medium/Clay</v>
      </c>
      <c r="D16" s="104" t="str">
        <f>'Field data and Beacon'!D16</f>
        <v>Medium/Clay</v>
      </c>
      <c r="E16" s="104" t="str">
        <f>'Field data and Beacon'!E16</f>
        <v>Medium/Clay</v>
      </c>
      <c r="F16" s="104" t="str">
        <f>'Field data and Beacon'!F16</f>
        <v>Medium/Clay</v>
      </c>
      <c r="G16" s="104" t="str">
        <f>'Field data and Beacon'!G16</f>
        <v>Medium/Clay</v>
      </c>
      <c r="H16" s="104" t="str">
        <f>'Field data and Beacon'!H16</f>
        <v>Medium/Clay</v>
      </c>
      <c r="I16" s="104" t="str">
        <f>'Field data and Beacon'!I16</f>
        <v>Medium/Clay</v>
      </c>
      <c r="J16" s="104" t="str">
        <f>'Field data and Beacon'!J16</f>
        <v>Medium/Clay</v>
      </c>
      <c r="K16" s="104" t="str">
        <f>'Field data and Beacon'!K16</f>
        <v>Medium/Clay</v>
      </c>
      <c r="L16" s="104">
        <f>'Field data and Beacon'!L16</f>
        <v>0</v>
      </c>
      <c r="M16" s="104">
        <f>'Field data and Beacon'!M16</f>
        <v>0</v>
      </c>
      <c r="N16" s="104">
        <f>'Field data and Beacon'!N16</f>
        <v>0</v>
      </c>
      <c r="O16" s="104">
        <f>'Field data and Beacon'!O16</f>
        <v>0</v>
      </c>
      <c r="P16" s="104">
        <f>'Field data and Beacon'!P16</f>
        <v>0</v>
      </c>
      <c r="Q16" s="104">
        <f>'Field data and Beacon'!Q16</f>
        <v>0</v>
      </c>
      <c r="R16" s="104">
        <f>'Field data and Beacon'!R16</f>
        <v>0</v>
      </c>
      <c r="S16" s="104">
        <f>'Field data and Beacon'!S16</f>
        <v>0</v>
      </c>
      <c r="T16" s="104">
        <f>'Field data and Beacon'!T16</f>
        <v>0</v>
      </c>
      <c r="U16" s="104">
        <f>'Field data and Beacon'!U16</f>
        <v>0</v>
      </c>
      <c r="V16" s="105">
        <f>'Field data and Beacon'!V16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-39.1</v>
      </c>
      <c r="D19" s="12">
        <f t="shared" ref="D19:V19" si="1">D18-D17</f>
        <v>-64.599999999999994</v>
      </c>
      <c r="E19" s="12">
        <f t="shared" si="1"/>
        <v>-39.1</v>
      </c>
      <c r="F19" s="12">
        <f t="shared" si="1"/>
        <v>-39.1</v>
      </c>
      <c r="G19" s="12">
        <f t="shared" si="1"/>
        <v>-39.1</v>
      </c>
      <c r="H19" s="12">
        <f t="shared" si="1"/>
        <v>-64.599999999999994</v>
      </c>
      <c r="I19" s="12">
        <f t="shared" si="1"/>
        <v>-64.599999999999994</v>
      </c>
      <c r="J19" s="12">
        <f t="shared" si="1"/>
        <v>-79.899999999999991</v>
      </c>
      <c r="K19" s="12">
        <f t="shared" si="1"/>
        <v>-79.899999999999991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(VLOOKUP(D$14,$AI2:$AK26,3,FALSE))*D$15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-138</v>
      </c>
      <c r="D23" s="12">
        <f t="shared" ref="D23:V23" si="3">D22-D21</f>
        <v>-228</v>
      </c>
      <c r="E23" s="12">
        <f t="shared" si="3"/>
        <v>-138</v>
      </c>
      <c r="F23" s="12">
        <f t="shared" si="3"/>
        <v>-138</v>
      </c>
      <c r="G23" s="12">
        <f t="shared" si="3"/>
        <v>-138</v>
      </c>
      <c r="H23" s="12">
        <f t="shared" si="3"/>
        <v>-228</v>
      </c>
      <c r="I23" s="12">
        <f t="shared" si="3"/>
        <v>-228</v>
      </c>
      <c r="J23" s="12">
        <f t="shared" si="3"/>
        <v>-282</v>
      </c>
      <c r="K23" s="12">
        <f t="shared" si="3"/>
        <v>-282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6971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2368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865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8459</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7964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6856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5560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Beacon'!C1:D1</f>
        <v>PAN-029.35</v>
      </c>
      <c r="D1" s="167"/>
      <c r="E1" s="106" t="s">
        <v>45</v>
      </c>
      <c r="F1" s="113">
        <f>'Field data and Beacon'!F1</f>
        <v>22.79</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Beacon'!C2:D2</f>
        <v>EPR/BB3990ZX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Beacon'!C3:D3</f>
        <v>Beacon Foods Ltd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Beacon'!C4:D4</f>
        <v>Garngaled Farm, Llanspyddid, Brecon, Powys LD38PE</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Beacon'!C5:D5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Beacon'!C8</f>
        <v>1515</v>
      </c>
      <c r="D8" s="49">
        <f>'Field data and Beacon'!D8</f>
        <v>4470</v>
      </c>
      <c r="E8" s="49">
        <f>'Field data and Beacon'!E8</f>
        <v>6971</v>
      </c>
      <c r="F8" s="49">
        <f>'Field data and Beacon'!F8</f>
        <v>2368</v>
      </c>
      <c r="G8" s="49">
        <f>'Field data and Beacon'!G8</f>
        <v>865</v>
      </c>
      <c r="H8" s="49">
        <f>'Field data and Beacon'!H8</f>
        <v>8459</v>
      </c>
      <c r="I8" s="49">
        <f>'Field data and Beacon'!I8</f>
        <v>7964</v>
      </c>
      <c r="J8" s="49">
        <f>'Field data and Beacon'!J8</f>
        <v>6856</v>
      </c>
      <c r="K8" s="49">
        <f>'Field data and Beacon'!K8</f>
        <v>5560</v>
      </c>
      <c r="L8" s="49">
        <f>'Field data and Beacon'!L8</f>
        <v>0</v>
      </c>
      <c r="M8" s="49">
        <f>'Field data and Beacon'!M8</f>
        <v>0</v>
      </c>
      <c r="N8" s="49">
        <f>'Field data and Beacon'!N8</f>
        <v>0</v>
      </c>
      <c r="O8" s="49">
        <f>'Field data and Beacon'!O8</f>
        <v>0</v>
      </c>
      <c r="P8" s="49">
        <f>'Field data and Beacon'!P8</f>
        <v>0</v>
      </c>
      <c r="Q8" s="49">
        <f>'Field data and Beacon'!Q8</f>
        <v>0</v>
      </c>
      <c r="R8" s="49">
        <f>'Field data and Beacon'!R8</f>
        <v>0</v>
      </c>
      <c r="S8" s="49">
        <f>'Field data and Beacon'!S8</f>
        <v>0</v>
      </c>
      <c r="T8" s="49">
        <f>'Field data and Beacon'!T8</f>
        <v>0</v>
      </c>
      <c r="U8" s="49">
        <f>'Field data and Beacon'!U8</f>
        <v>0</v>
      </c>
      <c r="V8" s="102">
        <f>'Field data and Beacon'!V8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Beacon'!C9</f>
        <v>low</v>
      </c>
      <c r="D9" s="49" t="str">
        <f>'Field data and Beacon'!D9</f>
        <v>low</v>
      </c>
      <c r="E9" s="49" t="str">
        <f>'Field data and Beacon'!E9</f>
        <v xml:space="preserve">med </v>
      </c>
      <c r="F9" s="49" t="str">
        <f>'Field data and Beacon'!F9</f>
        <v>low</v>
      </c>
      <c r="G9" s="49" t="str">
        <f>'Field data and Beacon'!G9</f>
        <v>low</v>
      </c>
      <c r="H9" s="49" t="str">
        <f>'Field data and Beacon'!H9</f>
        <v xml:space="preserve">med </v>
      </c>
      <c r="I9" s="49" t="str">
        <f>'Field data and Beacon'!I9</f>
        <v>low</v>
      </c>
      <c r="J9" s="49" t="str">
        <f>'Field data and Beacon'!J9</f>
        <v>low</v>
      </c>
      <c r="K9" s="49" t="str">
        <f>'Field data and Beacon'!K9</f>
        <v>low</v>
      </c>
      <c r="L9" s="49">
        <f>'Field data and Beacon'!L9</f>
        <v>0</v>
      </c>
      <c r="M9" s="49">
        <f>'Field data and Beacon'!M9</f>
        <v>0</v>
      </c>
      <c r="N9" s="49">
        <f>'Field data and Beacon'!N9</f>
        <v>0</v>
      </c>
      <c r="O9" s="49">
        <f>'Field data and Beacon'!O9</f>
        <v>0</v>
      </c>
      <c r="P9" s="49">
        <f>'Field data and Beacon'!P9</f>
        <v>0</v>
      </c>
      <c r="Q9" s="49">
        <f>'Field data and Beacon'!Q9</f>
        <v>0</v>
      </c>
      <c r="R9" s="49">
        <f>'Field data and Beacon'!R9</f>
        <v>0</v>
      </c>
      <c r="S9" s="49">
        <f>'Field data and Beacon'!S9</f>
        <v>0</v>
      </c>
      <c r="T9" s="49">
        <f>'Field data and Beacon'!T9</f>
        <v>0</v>
      </c>
      <c r="U9" s="49">
        <f>'Field data and Beacon'!U9</f>
        <v>0</v>
      </c>
      <c r="V9" s="102">
        <f>'Field data and Beacon'!V9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Beacon'!C10</f>
        <v>5.8</v>
      </c>
      <c r="D10" s="49">
        <f>'Field data and Beacon'!D10</f>
        <v>5.8</v>
      </c>
      <c r="E10" s="49">
        <f>'Field data and Beacon'!E10</f>
        <v>6.5</v>
      </c>
      <c r="F10" s="49">
        <f>'Field data and Beacon'!F10</f>
        <v>5.8</v>
      </c>
      <c r="G10" s="49">
        <f>'Field data and Beacon'!G10</f>
        <v>5.9</v>
      </c>
      <c r="H10" s="49">
        <f>'Field data and Beacon'!H10</f>
        <v>6.1</v>
      </c>
      <c r="I10" s="49">
        <f>'Field data and Beacon'!I10</f>
        <v>6.1</v>
      </c>
      <c r="J10" s="49">
        <f>'Field data and Beacon'!J10</f>
        <v>6.1</v>
      </c>
      <c r="K10" s="49">
        <f>'Field data and Beacon'!K10</f>
        <v>6.1</v>
      </c>
      <c r="L10" s="49">
        <f>'Field data and Beacon'!L10</f>
        <v>0</v>
      </c>
      <c r="M10" s="49">
        <f>'Field data and Beacon'!M10</f>
        <v>0</v>
      </c>
      <c r="N10" s="49">
        <f>'Field data and Beacon'!N10</f>
        <v>0</v>
      </c>
      <c r="O10" s="49">
        <f>'Field data and Beacon'!O10</f>
        <v>0</v>
      </c>
      <c r="P10" s="49">
        <f>'Field data and Beacon'!P10</f>
        <v>0</v>
      </c>
      <c r="Q10" s="49">
        <f>'Field data and Beacon'!Q10</f>
        <v>0</v>
      </c>
      <c r="R10" s="49">
        <f>'Field data and Beacon'!R10</f>
        <v>0</v>
      </c>
      <c r="S10" s="49">
        <f>'Field data and Beacon'!S10</f>
        <v>0</v>
      </c>
      <c r="T10" s="49">
        <f>'Field data and Beacon'!T10</f>
        <v>0</v>
      </c>
      <c r="U10" s="49">
        <f>'Field data and Beacon'!U10</f>
        <v>0</v>
      </c>
      <c r="V10" s="102">
        <f>'Field data and Beacon'!V10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Beacon'!C11</f>
        <v>3</v>
      </c>
      <c r="D11" s="49">
        <f>'Field data and Beacon'!D11</f>
        <v>2</v>
      </c>
      <c r="E11" s="49">
        <f>'Field data and Beacon'!E11</f>
        <v>3</v>
      </c>
      <c r="F11" s="49">
        <f>'Field data and Beacon'!F11</f>
        <v>3</v>
      </c>
      <c r="G11" s="49">
        <f>'Field data and Beacon'!G11</f>
        <v>3</v>
      </c>
      <c r="H11" s="49">
        <f>'Field data and Beacon'!H11</f>
        <v>2</v>
      </c>
      <c r="I11" s="49">
        <f>'Field data and Beacon'!I11</f>
        <v>2</v>
      </c>
      <c r="J11" s="49">
        <f>'Field data and Beacon'!J11</f>
        <v>3</v>
      </c>
      <c r="K11" s="49">
        <f>'Field data and Beacon'!K11</f>
        <v>3</v>
      </c>
      <c r="L11" s="49">
        <f>'Field data and Beacon'!L11</f>
        <v>0</v>
      </c>
      <c r="M11" s="49">
        <f>'Field data and Beacon'!M11</f>
        <v>0</v>
      </c>
      <c r="N11" s="49">
        <f>'Field data and Beacon'!N11</f>
        <v>0</v>
      </c>
      <c r="O11" s="49">
        <f>'Field data and Beacon'!O11</f>
        <v>0</v>
      </c>
      <c r="P11" s="49">
        <f>'Field data and Beacon'!P11</f>
        <v>0</v>
      </c>
      <c r="Q11" s="49">
        <f>'Field data and Beacon'!Q11</f>
        <v>0</v>
      </c>
      <c r="R11" s="49">
        <f>'Field data and Beacon'!R11</f>
        <v>0</v>
      </c>
      <c r="S11" s="49">
        <f>'Field data and Beacon'!S11</f>
        <v>0</v>
      </c>
      <c r="T11" s="49">
        <f>'Field data and Beacon'!T11</f>
        <v>0</v>
      </c>
      <c r="U11" s="49">
        <f>'Field data and Beacon'!U11</f>
        <v>0</v>
      </c>
      <c r="V11" s="102">
        <f>'Field data and Beacon'!V11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Beacon'!C12</f>
        <v>4</v>
      </c>
      <c r="D12" s="49">
        <f>'Field data and Beacon'!D12</f>
        <v>1</v>
      </c>
      <c r="E12" s="49">
        <f>'Field data and Beacon'!E12</f>
        <v>1</v>
      </c>
      <c r="F12" s="49">
        <f>'Field data and Beacon'!F12</f>
        <v>2</v>
      </c>
      <c r="G12" s="49">
        <f>'Field data and Beacon'!G12</f>
        <v>2</v>
      </c>
      <c r="H12" s="49">
        <f>'Field data and Beacon'!H12</f>
        <v>1</v>
      </c>
      <c r="I12" s="49">
        <f>'Field data and Beacon'!I12</f>
        <v>1</v>
      </c>
      <c r="J12" s="49">
        <f>'Field data and Beacon'!J12</f>
        <v>1</v>
      </c>
      <c r="K12" s="49">
        <f>'Field data and Beacon'!K12</f>
        <v>2</v>
      </c>
      <c r="L12" s="49">
        <f>'Field data and Beacon'!L12</f>
        <v>0</v>
      </c>
      <c r="M12" s="49">
        <f>'Field data and Beacon'!M12</f>
        <v>0</v>
      </c>
      <c r="N12" s="49">
        <f>'Field data and Beacon'!N12</f>
        <v>0</v>
      </c>
      <c r="O12" s="49">
        <f>'Field data and Beacon'!O12</f>
        <v>0</v>
      </c>
      <c r="P12" s="49">
        <f>'Field data and Beacon'!P12</f>
        <v>0</v>
      </c>
      <c r="Q12" s="49">
        <f>'Field data and Beacon'!Q12</f>
        <v>0</v>
      </c>
      <c r="R12" s="49">
        <f>'Field data and Beacon'!R12</f>
        <v>0</v>
      </c>
      <c r="S12" s="49">
        <f>'Field data and Beacon'!S12</f>
        <v>0</v>
      </c>
      <c r="T12" s="49">
        <f>'Field data and Beacon'!T12</f>
        <v>0</v>
      </c>
      <c r="U12" s="49">
        <f>'Field data and Beacon'!U12</f>
        <v>0</v>
      </c>
      <c r="V12" s="102">
        <f>'Field data and Beacon'!V12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Beacon'!C13</f>
        <v>3</v>
      </c>
      <c r="D13" s="49">
        <f>'Field data and Beacon'!D13</f>
        <v>2</v>
      </c>
      <c r="E13" s="49">
        <f>'Field data and Beacon'!E13</f>
        <v>2</v>
      </c>
      <c r="F13" s="49">
        <f>'Field data and Beacon'!F13</f>
        <v>2</v>
      </c>
      <c r="G13" s="49">
        <f>'Field data and Beacon'!G13</f>
        <v>2</v>
      </c>
      <c r="H13" s="49">
        <f>'Field data and Beacon'!H13</f>
        <v>2</v>
      </c>
      <c r="I13" s="49">
        <f>'Field data and Beacon'!I13</f>
        <v>2</v>
      </c>
      <c r="J13" s="49">
        <f>'Field data and Beacon'!J13</f>
        <v>2</v>
      </c>
      <c r="K13" s="49">
        <f>'Field data and Beacon'!K13</f>
        <v>2</v>
      </c>
      <c r="L13" s="49">
        <f>'Field data and Beacon'!L13</f>
        <v>0</v>
      </c>
      <c r="M13" s="49">
        <f>'Field data and Beacon'!M13</f>
        <v>0</v>
      </c>
      <c r="N13" s="49">
        <f>'Field data and Beacon'!N13</f>
        <v>0</v>
      </c>
      <c r="O13" s="49">
        <f>'Field data and Beacon'!O13</f>
        <v>0</v>
      </c>
      <c r="P13" s="49">
        <f>'Field data and Beacon'!P13</f>
        <v>0</v>
      </c>
      <c r="Q13" s="49">
        <f>'Field data and Beacon'!Q13</f>
        <v>0</v>
      </c>
      <c r="R13" s="49">
        <f>'Field data and Beacon'!R13</f>
        <v>0</v>
      </c>
      <c r="S13" s="49">
        <f>'Field data and Beacon'!S13</f>
        <v>0</v>
      </c>
      <c r="T13" s="49">
        <f>'Field data and Beacon'!T13</f>
        <v>0</v>
      </c>
      <c r="U13" s="49">
        <f>'Field data and Beacon'!U13</f>
        <v>0</v>
      </c>
      <c r="V13" s="102">
        <f>'Field data and Beacon'!V13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Beacon'!C14</f>
        <v xml:space="preserve">Grass Silage (25% DM) </v>
      </c>
      <c r="D14" s="83" t="str">
        <f>'Field data and Beacon'!D14</f>
        <v xml:space="preserve">Grass Silage (25% DM) </v>
      </c>
      <c r="E14" s="83" t="str">
        <f>'Field data and Beacon'!E14</f>
        <v xml:space="preserve">Grass Silage (25% DM) </v>
      </c>
      <c r="F14" s="83" t="str">
        <f>'Field data and Beacon'!F14</f>
        <v xml:space="preserve">Grass Silage (25% DM) </v>
      </c>
      <c r="G14" s="83" t="str">
        <f>'Field data and Beacon'!G14</f>
        <v xml:space="preserve">Grass Silage (25% DM) </v>
      </c>
      <c r="H14" s="83" t="str">
        <f>'Field data and Beacon'!H14</f>
        <v xml:space="preserve">Grass Silage (25% DM) </v>
      </c>
      <c r="I14" s="83" t="str">
        <f>'Field data and Beacon'!I14</f>
        <v xml:space="preserve">Grass Silage (25% DM) </v>
      </c>
      <c r="J14" s="83" t="str">
        <f>'Field data and Beacon'!J14</f>
        <v xml:space="preserve">Grass Silage (25% DM) </v>
      </c>
      <c r="K14" s="83" t="str">
        <f>'Field data and Beacon'!K14</f>
        <v xml:space="preserve">Grass Silage (25% DM) </v>
      </c>
      <c r="L14" s="83">
        <f>'Field data and Beacon'!L14</f>
        <v>0</v>
      </c>
      <c r="M14" s="83">
        <f>'Field data and Beacon'!M14</f>
        <v>0</v>
      </c>
      <c r="N14" s="83">
        <f>'Field data and Beacon'!N14</f>
        <v>0</v>
      </c>
      <c r="O14" s="83">
        <f>'Field data and Beacon'!O14</f>
        <v>0</v>
      </c>
      <c r="P14" s="83">
        <f>'Field data and Beacon'!P14</f>
        <v>0</v>
      </c>
      <c r="Q14" s="83">
        <f>'Field data and Beacon'!Q14</f>
        <v>0</v>
      </c>
      <c r="R14" s="83">
        <f>'Field data and Beacon'!R14</f>
        <v>0</v>
      </c>
      <c r="S14" s="83">
        <f>'Field data and Beacon'!S14</f>
        <v>0</v>
      </c>
      <c r="T14" s="83">
        <f>'Field data and Beacon'!T14</f>
        <v>0</v>
      </c>
      <c r="U14" s="83">
        <f>'Field data and Beacon'!U14</f>
        <v>0</v>
      </c>
      <c r="V14" s="103">
        <f>'Field data and Beacon'!V14</f>
        <v>0</v>
      </c>
      <c r="AD14" s="22" t="s">
        <v>138</v>
      </c>
      <c r="AE14" s="22">
        <v>6</v>
      </c>
      <c r="AI14" s="43" t="s">
        <v>119</v>
      </c>
      <c r="AJ14" s="44">
        <v>0.8</v>
      </c>
      <c r="AK14" s="45">
        <v>1.7</v>
      </c>
      <c r="AL14" s="9">
        <v>12</v>
      </c>
      <c r="AM14" s="9">
        <v>6.7</v>
      </c>
      <c r="AN14" s="9" t="s">
        <v>135</v>
      </c>
    </row>
    <row r="15" spans="1:41" ht="13" x14ac:dyDescent="0.25">
      <c r="A15" s="152" t="s">
        <v>9</v>
      </c>
      <c r="B15" s="153"/>
      <c r="C15" s="49">
        <f>'Field data and Beacon'!C15</f>
        <v>23</v>
      </c>
      <c r="D15" s="49">
        <f>'Field data and Beacon'!D15</f>
        <v>38</v>
      </c>
      <c r="E15" s="49">
        <f>'Field data and Beacon'!E15</f>
        <v>23</v>
      </c>
      <c r="F15" s="49">
        <f>'Field data and Beacon'!F15</f>
        <v>23</v>
      </c>
      <c r="G15" s="49">
        <f>'Field data and Beacon'!G15</f>
        <v>23</v>
      </c>
      <c r="H15" s="49">
        <f>'Field data and Beacon'!H15</f>
        <v>38</v>
      </c>
      <c r="I15" s="49">
        <f>'Field data and Beacon'!I15</f>
        <v>38</v>
      </c>
      <c r="J15" s="49">
        <f>'Field data and Beacon'!J15</f>
        <v>47</v>
      </c>
      <c r="K15" s="49">
        <f>'Field data and Beacon'!K15</f>
        <v>47</v>
      </c>
      <c r="L15" s="49">
        <f>'Field data and Beacon'!L15</f>
        <v>0</v>
      </c>
      <c r="M15" s="49">
        <f>'Field data and Beacon'!M15</f>
        <v>0</v>
      </c>
      <c r="N15" s="49">
        <f>'Field data and Beacon'!N15</f>
        <v>0</v>
      </c>
      <c r="O15" s="49">
        <f>'Field data and Beacon'!O15</f>
        <v>0</v>
      </c>
      <c r="P15" s="49">
        <f>'Field data and Beacon'!P15</f>
        <v>0</v>
      </c>
      <c r="Q15" s="49">
        <f>'Field data and Beacon'!Q15</f>
        <v>0</v>
      </c>
      <c r="R15" s="49">
        <f>'Field data and Beacon'!R15</f>
        <v>0</v>
      </c>
      <c r="S15" s="49">
        <f>'Field data and Beacon'!S15</f>
        <v>0</v>
      </c>
      <c r="T15" s="49">
        <f>'Field data and Beacon'!T15</f>
        <v>0</v>
      </c>
      <c r="U15" s="49">
        <f>'Field data and Beacon'!U15</f>
        <v>0</v>
      </c>
      <c r="V15" s="102">
        <f>'Field data and Beacon'!V15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Beacon'!C16</f>
        <v>Medium/Clay</v>
      </c>
      <c r="D16" s="104" t="str">
        <f>'Field data and Beacon'!D16</f>
        <v>Medium/Clay</v>
      </c>
      <c r="E16" s="104" t="str">
        <f>'Field data and Beacon'!E16</f>
        <v>Medium/Clay</v>
      </c>
      <c r="F16" s="104" t="str">
        <f>'Field data and Beacon'!F16</f>
        <v>Medium/Clay</v>
      </c>
      <c r="G16" s="104" t="str">
        <f>'Field data and Beacon'!G16</f>
        <v>Medium/Clay</v>
      </c>
      <c r="H16" s="104" t="str">
        <f>'Field data and Beacon'!H16</f>
        <v>Medium/Clay</v>
      </c>
      <c r="I16" s="104" t="str">
        <f>'Field data and Beacon'!I16</f>
        <v>Medium/Clay</v>
      </c>
      <c r="J16" s="104" t="str">
        <f>'Field data and Beacon'!J16</f>
        <v>Medium/Clay</v>
      </c>
      <c r="K16" s="104" t="str">
        <f>'Field data and Beacon'!K16</f>
        <v>Medium/Clay</v>
      </c>
      <c r="L16" s="104">
        <f>'Field data and Beacon'!L16</f>
        <v>0</v>
      </c>
      <c r="M16" s="104">
        <f>'Field data and Beacon'!M16</f>
        <v>0</v>
      </c>
      <c r="N16" s="104">
        <f>'Field data and Beacon'!N16</f>
        <v>0</v>
      </c>
      <c r="O16" s="104">
        <f>'Field data and Beacon'!O16</f>
        <v>0</v>
      </c>
      <c r="P16" s="104">
        <f>'Field data and Beacon'!P16</f>
        <v>0</v>
      </c>
      <c r="Q16" s="104">
        <f>'Field data and Beacon'!Q16</f>
        <v>0</v>
      </c>
      <c r="R16" s="104">
        <f>'Field data and Beacon'!R16</f>
        <v>0</v>
      </c>
      <c r="S16" s="104">
        <f>'Field data and Beacon'!S16</f>
        <v>0</v>
      </c>
      <c r="T16" s="104">
        <f>'Field data and Beacon'!T16</f>
        <v>0</v>
      </c>
      <c r="U16" s="104">
        <f>'Field data and Beacon'!U16</f>
        <v>0</v>
      </c>
      <c r="V16" s="105">
        <f>'Field data and Beacon'!V16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-39.1</v>
      </c>
      <c r="D19" s="12">
        <f t="shared" ref="D19:V19" si="1">D18-D17</f>
        <v>-64.599999999999994</v>
      </c>
      <c r="E19" s="12">
        <f t="shared" si="1"/>
        <v>-39.1</v>
      </c>
      <c r="F19" s="12">
        <f t="shared" si="1"/>
        <v>-39.1</v>
      </c>
      <c r="G19" s="12">
        <f t="shared" si="1"/>
        <v>-39.1</v>
      </c>
      <c r="H19" s="12">
        <f t="shared" si="1"/>
        <v>-64.599999999999994</v>
      </c>
      <c r="I19" s="12">
        <f t="shared" si="1"/>
        <v>-64.599999999999994</v>
      </c>
      <c r="J19" s="12">
        <f t="shared" si="1"/>
        <v>-79.899999999999991</v>
      </c>
      <c r="K19" s="12">
        <f t="shared" si="1"/>
        <v>-79.899999999999991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(VLOOKUP(D$14,$AI2:$AK24,3,FALSE))*D$15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-138</v>
      </c>
      <c r="D23" s="12">
        <f t="shared" ref="D23:V23" si="3">D22-D21</f>
        <v>-228</v>
      </c>
      <c r="E23" s="12">
        <f t="shared" si="3"/>
        <v>-138</v>
      </c>
      <c r="F23" s="12">
        <f t="shared" si="3"/>
        <v>-138</v>
      </c>
      <c r="G23" s="12">
        <f t="shared" si="3"/>
        <v>-138</v>
      </c>
      <c r="H23" s="12">
        <f t="shared" si="3"/>
        <v>-228</v>
      </c>
      <c r="I23" s="12">
        <f t="shared" si="3"/>
        <v>-228</v>
      </c>
      <c r="J23" s="12">
        <f t="shared" si="3"/>
        <v>-282</v>
      </c>
      <c r="K23" s="12">
        <f t="shared" si="3"/>
        <v>-282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6971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2368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865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8459</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7964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6856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5560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Beacon'!C1:D1</f>
        <v>PAN-029.35</v>
      </c>
      <c r="D1" s="167"/>
      <c r="E1" s="106" t="s">
        <v>45</v>
      </c>
      <c r="F1" s="113">
        <f>'Field data and Beacon'!F1</f>
        <v>22.79</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Beacon'!C2:D2</f>
        <v>EPR/BB3990ZX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Beacon'!C3:D3</f>
        <v>Beacon Foods Ltd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Beacon'!C4:D4</f>
        <v>Garngaled Farm, Llanspyddid, Brecon, Powys LD38PE</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Beacon'!C5:D5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Beacon'!C8</f>
        <v>1515</v>
      </c>
      <c r="D8" s="49">
        <f>'Field data and Beacon'!D8</f>
        <v>4470</v>
      </c>
      <c r="E8" s="49">
        <f>'Field data and Beacon'!E8</f>
        <v>6971</v>
      </c>
      <c r="F8" s="49">
        <f>'Field data and Beacon'!F8</f>
        <v>2368</v>
      </c>
      <c r="G8" s="49">
        <f>'Field data and Beacon'!G8</f>
        <v>865</v>
      </c>
      <c r="H8" s="49">
        <f>'Field data and Beacon'!H8</f>
        <v>8459</v>
      </c>
      <c r="I8" s="49">
        <f>'Field data and Beacon'!I8</f>
        <v>7964</v>
      </c>
      <c r="J8" s="49">
        <f>'Field data and Beacon'!J8</f>
        <v>6856</v>
      </c>
      <c r="K8" s="49">
        <f>'Field data and Beacon'!K8</f>
        <v>5560</v>
      </c>
      <c r="L8" s="49">
        <f>'Field data and Beacon'!L8</f>
        <v>0</v>
      </c>
      <c r="M8" s="49">
        <f>'Field data and Beacon'!M8</f>
        <v>0</v>
      </c>
      <c r="N8" s="49">
        <f>'Field data and Beacon'!N8</f>
        <v>0</v>
      </c>
      <c r="O8" s="49">
        <f>'Field data and Beacon'!O8</f>
        <v>0</v>
      </c>
      <c r="P8" s="49">
        <f>'Field data and Beacon'!P8</f>
        <v>0</v>
      </c>
      <c r="Q8" s="49">
        <f>'Field data and Beacon'!Q8</f>
        <v>0</v>
      </c>
      <c r="R8" s="49">
        <f>'Field data and Beacon'!R8</f>
        <v>0</v>
      </c>
      <c r="S8" s="49">
        <f>'Field data and Beacon'!S8</f>
        <v>0</v>
      </c>
      <c r="T8" s="49">
        <f>'Field data and Beacon'!T8</f>
        <v>0</v>
      </c>
      <c r="U8" s="49">
        <f>'Field data and Beacon'!U8</f>
        <v>0</v>
      </c>
      <c r="V8" s="102">
        <f>'Field data and Beacon'!V8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Beacon'!C9</f>
        <v>low</v>
      </c>
      <c r="D9" s="49" t="str">
        <f>'Field data and Beacon'!D9</f>
        <v>low</v>
      </c>
      <c r="E9" s="49" t="str">
        <f>'Field data and Beacon'!E9</f>
        <v xml:space="preserve">med </v>
      </c>
      <c r="F9" s="49" t="str">
        <f>'Field data and Beacon'!F9</f>
        <v>low</v>
      </c>
      <c r="G9" s="49" t="str">
        <f>'Field data and Beacon'!G9</f>
        <v>low</v>
      </c>
      <c r="H9" s="49" t="str">
        <f>'Field data and Beacon'!H9</f>
        <v xml:space="preserve">med </v>
      </c>
      <c r="I9" s="49" t="str">
        <f>'Field data and Beacon'!I9</f>
        <v>low</v>
      </c>
      <c r="J9" s="49" t="str">
        <f>'Field data and Beacon'!J9</f>
        <v>low</v>
      </c>
      <c r="K9" s="49" t="str">
        <f>'Field data and Beacon'!K9</f>
        <v>low</v>
      </c>
      <c r="L9" s="49">
        <f>'Field data and Beacon'!L9</f>
        <v>0</v>
      </c>
      <c r="M9" s="49">
        <f>'Field data and Beacon'!M9</f>
        <v>0</v>
      </c>
      <c r="N9" s="49">
        <f>'Field data and Beacon'!N9</f>
        <v>0</v>
      </c>
      <c r="O9" s="49">
        <f>'Field data and Beacon'!O9</f>
        <v>0</v>
      </c>
      <c r="P9" s="49">
        <f>'Field data and Beacon'!P9</f>
        <v>0</v>
      </c>
      <c r="Q9" s="49">
        <f>'Field data and Beacon'!Q9</f>
        <v>0</v>
      </c>
      <c r="R9" s="49">
        <f>'Field data and Beacon'!R9</f>
        <v>0</v>
      </c>
      <c r="S9" s="49">
        <f>'Field data and Beacon'!S9</f>
        <v>0</v>
      </c>
      <c r="T9" s="49">
        <f>'Field data and Beacon'!T9</f>
        <v>0</v>
      </c>
      <c r="U9" s="49">
        <f>'Field data and Beacon'!U9</f>
        <v>0</v>
      </c>
      <c r="V9" s="102">
        <f>'Field data and Beacon'!V9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Beacon'!C10</f>
        <v>5.8</v>
      </c>
      <c r="D10" s="49">
        <f>'Field data and Beacon'!D10</f>
        <v>5.8</v>
      </c>
      <c r="E10" s="49">
        <f>'Field data and Beacon'!E10</f>
        <v>6.5</v>
      </c>
      <c r="F10" s="49">
        <f>'Field data and Beacon'!F10</f>
        <v>5.8</v>
      </c>
      <c r="G10" s="49">
        <f>'Field data and Beacon'!G10</f>
        <v>5.9</v>
      </c>
      <c r="H10" s="49">
        <f>'Field data and Beacon'!H10</f>
        <v>6.1</v>
      </c>
      <c r="I10" s="49">
        <f>'Field data and Beacon'!I10</f>
        <v>6.1</v>
      </c>
      <c r="J10" s="49">
        <f>'Field data and Beacon'!J10</f>
        <v>6.1</v>
      </c>
      <c r="K10" s="49">
        <f>'Field data and Beacon'!K10</f>
        <v>6.1</v>
      </c>
      <c r="L10" s="49">
        <f>'Field data and Beacon'!L10</f>
        <v>0</v>
      </c>
      <c r="M10" s="49">
        <f>'Field data and Beacon'!M10</f>
        <v>0</v>
      </c>
      <c r="N10" s="49">
        <f>'Field data and Beacon'!N10</f>
        <v>0</v>
      </c>
      <c r="O10" s="49">
        <f>'Field data and Beacon'!O10</f>
        <v>0</v>
      </c>
      <c r="P10" s="49">
        <f>'Field data and Beacon'!P10</f>
        <v>0</v>
      </c>
      <c r="Q10" s="49">
        <f>'Field data and Beacon'!Q10</f>
        <v>0</v>
      </c>
      <c r="R10" s="49">
        <f>'Field data and Beacon'!R10</f>
        <v>0</v>
      </c>
      <c r="S10" s="49">
        <f>'Field data and Beacon'!S10</f>
        <v>0</v>
      </c>
      <c r="T10" s="49">
        <f>'Field data and Beacon'!T10</f>
        <v>0</v>
      </c>
      <c r="U10" s="49">
        <f>'Field data and Beacon'!U10</f>
        <v>0</v>
      </c>
      <c r="V10" s="102">
        <f>'Field data and Beacon'!V10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Beacon'!C11</f>
        <v>3</v>
      </c>
      <c r="D11" s="49">
        <f>'Field data and Beacon'!D11</f>
        <v>2</v>
      </c>
      <c r="E11" s="49">
        <f>'Field data and Beacon'!E11</f>
        <v>3</v>
      </c>
      <c r="F11" s="49">
        <f>'Field data and Beacon'!F11</f>
        <v>3</v>
      </c>
      <c r="G11" s="49">
        <f>'Field data and Beacon'!G11</f>
        <v>3</v>
      </c>
      <c r="H11" s="49">
        <f>'Field data and Beacon'!H11</f>
        <v>2</v>
      </c>
      <c r="I11" s="49">
        <f>'Field data and Beacon'!I11</f>
        <v>2</v>
      </c>
      <c r="J11" s="49">
        <f>'Field data and Beacon'!J11</f>
        <v>3</v>
      </c>
      <c r="K11" s="49">
        <f>'Field data and Beacon'!K11</f>
        <v>3</v>
      </c>
      <c r="L11" s="49">
        <f>'Field data and Beacon'!L11</f>
        <v>0</v>
      </c>
      <c r="M11" s="49">
        <f>'Field data and Beacon'!M11</f>
        <v>0</v>
      </c>
      <c r="N11" s="49">
        <f>'Field data and Beacon'!N11</f>
        <v>0</v>
      </c>
      <c r="O11" s="49">
        <f>'Field data and Beacon'!O11</f>
        <v>0</v>
      </c>
      <c r="P11" s="49">
        <f>'Field data and Beacon'!P11</f>
        <v>0</v>
      </c>
      <c r="Q11" s="49">
        <f>'Field data and Beacon'!Q11</f>
        <v>0</v>
      </c>
      <c r="R11" s="49">
        <f>'Field data and Beacon'!R11</f>
        <v>0</v>
      </c>
      <c r="S11" s="49">
        <f>'Field data and Beacon'!S11</f>
        <v>0</v>
      </c>
      <c r="T11" s="49">
        <f>'Field data and Beacon'!T11</f>
        <v>0</v>
      </c>
      <c r="U11" s="49">
        <f>'Field data and Beacon'!U11</f>
        <v>0</v>
      </c>
      <c r="V11" s="102">
        <f>'Field data and Beacon'!V11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Beacon'!C12</f>
        <v>4</v>
      </c>
      <c r="D12" s="49">
        <f>'Field data and Beacon'!D12</f>
        <v>1</v>
      </c>
      <c r="E12" s="49">
        <f>'Field data and Beacon'!E12</f>
        <v>1</v>
      </c>
      <c r="F12" s="49">
        <f>'Field data and Beacon'!F12</f>
        <v>2</v>
      </c>
      <c r="G12" s="49">
        <f>'Field data and Beacon'!G12</f>
        <v>2</v>
      </c>
      <c r="H12" s="49">
        <f>'Field data and Beacon'!H12</f>
        <v>1</v>
      </c>
      <c r="I12" s="49">
        <f>'Field data and Beacon'!I12</f>
        <v>1</v>
      </c>
      <c r="J12" s="49">
        <f>'Field data and Beacon'!J12</f>
        <v>1</v>
      </c>
      <c r="K12" s="49">
        <f>'Field data and Beacon'!K12</f>
        <v>2</v>
      </c>
      <c r="L12" s="49">
        <f>'Field data and Beacon'!L12</f>
        <v>0</v>
      </c>
      <c r="M12" s="49">
        <f>'Field data and Beacon'!M12</f>
        <v>0</v>
      </c>
      <c r="N12" s="49">
        <f>'Field data and Beacon'!N12</f>
        <v>0</v>
      </c>
      <c r="O12" s="49">
        <f>'Field data and Beacon'!O12</f>
        <v>0</v>
      </c>
      <c r="P12" s="49">
        <f>'Field data and Beacon'!P12</f>
        <v>0</v>
      </c>
      <c r="Q12" s="49">
        <f>'Field data and Beacon'!Q12</f>
        <v>0</v>
      </c>
      <c r="R12" s="49">
        <f>'Field data and Beacon'!R12</f>
        <v>0</v>
      </c>
      <c r="S12" s="49">
        <f>'Field data and Beacon'!S12</f>
        <v>0</v>
      </c>
      <c r="T12" s="49">
        <f>'Field data and Beacon'!T12</f>
        <v>0</v>
      </c>
      <c r="U12" s="49">
        <f>'Field data and Beacon'!U12</f>
        <v>0</v>
      </c>
      <c r="V12" s="102">
        <f>'Field data and Beacon'!V12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Beacon'!C13</f>
        <v>3</v>
      </c>
      <c r="D13" s="49">
        <f>'Field data and Beacon'!D13</f>
        <v>2</v>
      </c>
      <c r="E13" s="49">
        <f>'Field data and Beacon'!E13</f>
        <v>2</v>
      </c>
      <c r="F13" s="49">
        <f>'Field data and Beacon'!F13</f>
        <v>2</v>
      </c>
      <c r="G13" s="49">
        <f>'Field data and Beacon'!G13</f>
        <v>2</v>
      </c>
      <c r="H13" s="49">
        <f>'Field data and Beacon'!H13</f>
        <v>2</v>
      </c>
      <c r="I13" s="49">
        <f>'Field data and Beacon'!I13</f>
        <v>2</v>
      </c>
      <c r="J13" s="49">
        <f>'Field data and Beacon'!J13</f>
        <v>2</v>
      </c>
      <c r="K13" s="49">
        <f>'Field data and Beacon'!K13</f>
        <v>2</v>
      </c>
      <c r="L13" s="49">
        <f>'Field data and Beacon'!L13</f>
        <v>0</v>
      </c>
      <c r="M13" s="49">
        <f>'Field data and Beacon'!M13</f>
        <v>0</v>
      </c>
      <c r="N13" s="49">
        <f>'Field data and Beacon'!N13</f>
        <v>0</v>
      </c>
      <c r="O13" s="49">
        <f>'Field data and Beacon'!O13</f>
        <v>0</v>
      </c>
      <c r="P13" s="49">
        <f>'Field data and Beacon'!P13</f>
        <v>0</v>
      </c>
      <c r="Q13" s="49">
        <f>'Field data and Beacon'!Q13</f>
        <v>0</v>
      </c>
      <c r="R13" s="49">
        <f>'Field data and Beacon'!R13</f>
        <v>0</v>
      </c>
      <c r="S13" s="49">
        <f>'Field data and Beacon'!S13</f>
        <v>0</v>
      </c>
      <c r="T13" s="49">
        <f>'Field data and Beacon'!T13</f>
        <v>0</v>
      </c>
      <c r="U13" s="49">
        <f>'Field data and Beacon'!U13</f>
        <v>0</v>
      </c>
      <c r="V13" s="102">
        <f>'Field data and Beacon'!V13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Beacon'!C14</f>
        <v xml:space="preserve">Grass Silage (25% DM) </v>
      </c>
      <c r="D14" s="83" t="str">
        <f>'Field data and Beacon'!D14</f>
        <v xml:space="preserve">Grass Silage (25% DM) </v>
      </c>
      <c r="E14" s="83" t="str">
        <f>'Field data and Beacon'!E14</f>
        <v xml:space="preserve">Grass Silage (25% DM) </v>
      </c>
      <c r="F14" s="83" t="str">
        <f>'Field data and Beacon'!F14</f>
        <v xml:space="preserve">Grass Silage (25% DM) </v>
      </c>
      <c r="G14" s="83" t="str">
        <f>'Field data and Beacon'!G14</f>
        <v xml:space="preserve">Grass Silage (25% DM) </v>
      </c>
      <c r="H14" s="83" t="str">
        <f>'Field data and Beacon'!H14</f>
        <v xml:space="preserve">Grass Silage (25% DM) </v>
      </c>
      <c r="I14" s="83" t="str">
        <f>'Field data and Beacon'!I14</f>
        <v xml:space="preserve">Grass Silage (25% DM) </v>
      </c>
      <c r="J14" s="83" t="str">
        <f>'Field data and Beacon'!J14</f>
        <v xml:space="preserve">Grass Silage (25% DM) </v>
      </c>
      <c r="K14" s="83" t="str">
        <f>'Field data and Beacon'!K14</f>
        <v xml:space="preserve">Grass Silage (25% DM) </v>
      </c>
      <c r="L14" s="83">
        <f>'Field data and Beacon'!L14</f>
        <v>0</v>
      </c>
      <c r="M14" s="83">
        <f>'Field data and Beacon'!M14</f>
        <v>0</v>
      </c>
      <c r="N14" s="83">
        <f>'Field data and Beacon'!N14</f>
        <v>0</v>
      </c>
      <c r="O14" s="83">
        <f>'Field data and Beacon'!O14</f>
        <v>0</v>
      </c>
      <c r="P14" s="83">
        <f>'Field data and Beacon'!P14</f>
        <v>0</v>
      </c>
      <c r="Q14" s="83">
        <f>'Field data and Beacon'!Q14</f>
        <v>0</v>
      </c>
      <c r="R14" s="83">
        <f>'Field data and Beacon'!R14</f>
        <v>0</v>
      </c>
      <c r="S14" s="83">
        <f>'Field data and Beacon'!S14</f>
        <v>0</v>
      </c>
      <c r="T14" s="83">
        <f>'Field data and Beacon'!T14</f>
        <v>0</v>
      </c>
      <c r="U14" s="83">
        <f>'Field data and Beacon'!U14</f>
        <v>0</v>
      </c>
      <c r="V14" s="103">
        <f>'Field data and Beacon'!V14</f>
        <v>0</v>
      </c>
      <c r="AD14" s="22" t="s">
        <v>138</v>
      </c>
      <c r="AE14" s="22">
        <v>6</v>
      </c>
      <c r="AI14" s="43" t="s">
        <v>119</v>
      </c>
      <c r="AJ14" s="44">
        <v>0.8</v>
      </c>
      <c r="AK14" s="45">
        <v>1.7</v>
      </c>
      <c r="AL14" s="9">
        <v>12</v>
      </c>
      <c r="AM14" s="9">
        <v>6.7</v>
      </c>
      <c r="AN14" s="9" t="s">
        <v>135</v>
      </c>
    </row>
    <row r="15" spans="1:41" ht="13" x14ac:dyDescent="0.25">
      <c r="A15" s="152" t="s">
        <v>9</v>
      </c>
      <c r="B15" s="153"/>
      <c r="C15" s="49">
        <f>'Field data and Beacon'!C15</f>
        <v>23</v>
      </c>
      <c r="D15" s="49">
        <f>'Field data and Beacon'!D15</f>
        <v>38</v>
      </c>
      <c r="E15" s="49">
        <f>'Field data and Beacon'!E15</f>
        <v>23</v>
      </c>
      <c r="F15" s="49">
        <f>'Field data and Beacon'!F15</f>
        <v>23</v>
      </c>
      <c r="G15" s="49">
        <f>'Field data and Beacon'!G15</f>
        <v>23</v>
      </c>
      <c r="H15" s="49">
        <f>'Field data and Beacon'!H15</f>
        <v>38</v>
      </c>
      <c r="I15" s="49">
        <f>'Field data and Beacon'!I15</f>
        <v>38</v>
      </c>
      <c r="J15" s="49">
        <f>'Field data and Beacon'!J15</f>
        <v>47</v>
      </c>
      <c r="K15" s="49">
        <f>'Field data and Beacon'!K15</f>
        <v>47</v>
      </c>
      <c r="L15" s="49">
        <f>'Field data and Beacon'!L15</f>
        <v>0</v>
      </c>
      <c r="M15" s="49">
        <f>'Field data and Beacon'!M15</f>
        <v>0</v>
      </c>
      <c r="N15" s="49">
        <f>'Field data and Beacon'!N15</f>
        <v>0</v>
      </c>
      <c r="O15" s="49">
        <f>'Field data and Beacon'!O15</f>
        <v>0</v>
      </c>
      <c r="P15" s="49">
        <f>'Field data and Beacon'!P15</f>
        <v>0</v>
      </c>
      <c r="Q15" s="49">
        <f>'Field data and Beacon'!Q15</f>
        <v>0</v>
      </c>
      <c r="R15" s="49">
        <f>'Field data and Beacon'!R15</f>
        <v>0</v>
      </c>
      <c r="S15" s="49">
        <f>'Field data and Beacon'!S15</f>
        <v>0</v>
      </c>
      <c r="T15" s="49">
        <f>'Field data and Beacon'!T15</f>
        <v>0</v>
      </c>
      <c r="U15" s="49">
        <f>'Field data and Beacon'!U15</f>
        <v>0</v>
      </c>
      <c r="V15" s="102">
        <f>'Field data and Beacon'!V15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Beacon'!C16</f>
        <v>Medium/Clay</v>
      </c>
      <c r="D16" s="104" t="str">
        <f>'Field data and Beacon'!D16</f>
        <v>Medium/Clay</v>
      </c>
      <c r="E16" s="104" t="str">
        <f>'Field data and Beacon'!E16</f>
        <v>Medium/Clay</v>
      </c>
      <c r="F16" s="104" t="str">
        <f>'Field data and Beacon'!F16</f>
        <v>Medium/Clay</v>
      </c>
      <c r="G16" s="104" t="str">
        <f>'Field data and Beacon'!G16</f>
        <v>Medium/Clay</v>
      </c>
      <c r="H16" s="104" t="str">
        <f>'Field data and Beacon'!H16</f>
        <v>Medium/Clay</v>
      </c>
      <c r="I16" s="104" t="str">
        <f>'Field data and Beacon'!I16</f>
        <v>Medium/Clay</v>
      </c>
      <c r="J16" s="104" t="str">
        <f>'Field data and Beacon'!J16</f>
        <v>Medium/Clay</v>
      </c>
      <c r="K16" s="104" t="str">
        <f>'Field data and Beacon'!K16</f>
        <v>Medium/Clay</v>
      </c>
      <c r="L16" s="104">
        <f>'Field data and Beacon'!L16</f>
        <v>0</v>
      </c>
      <c r="M16" s="104">
        <f>'Field data and Beacon'!M16</f>
        <v>0</v>
      </c>
      <c r="N16" s="104">
        <f>'Field data and Beacon'!N16</f>
        <v>0</v>
      </c>
      <c r="O16" s="104">
        <f>'Field data and Beacon'!O16</f>
        <v>0</v>
      </c>
      <c r="P16" s="104">
        <f>'Field data and Beacon'!P16</f>
        <v>0</v>
      </c>
      <c r="Q16" s="104">
        <f>'Field data and Beacon'!Q16</f>
        <v>0</v>
      </c>
      <c r="R16" s="104">
        <f>'Field data and Beacon'!R16</f>
        <v>0</v>
      </c>
      <c r="S16" s="104">
        <f>'Field data and Beacon'!S16</f>
        <v>0</v>
      </c>
      <c r="T16" s="104">
        <f>'Field data and Beacon'!T16</f>
        <v>0</v>
      </c>
      <c r="U16" s="104">
        <f>'Field data and Beacon'!U16</f>
        <v>0</v>
      </c>
      <c r="V16" s="105">
        <f>'Field data and Beacon'!V16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-39.1</v>
      </c>
      <c r="D19" s="12">
        <f t="shared" ref="D19:V19" si="1">D18-D17</f>
        <v>-64.599999999999994</v>
      </c>
      <c r="E19" s="12">
        <f t="shared" si="1"/>
        <v>-39.1</v>
      </c>
      <c r="F19" s="12">
        <f t="shared" si="1"/>
        <v>-39.1</v>
      </c>
      <c r="G19" s="12">
        <f t="shared" si="1"/>
        <v>-39.1</v>
      </c>
      <c r="H19" s="12">
        <f t="shared" si="1"/>
        <v>-64.599999999999994</v>
      </c>
      <c r="I19" s="12">
        <f t="shared" si="1"/>
        <v>-64.599999999999994</v>
      </c>
      <c r="J19" s="12">
        <f t="shared" si="1"/>
        <v>-79.899999999999991</v>
      </c>
      <c r="K19" s="12">
        <f t="shared" si="1"/>
        <v>-79.899999999999991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(VLOOKUP(D$14,$AI2:$AK26,3,FALSE))*D$15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-138</v>
      </c>
      <c r="D23" s="12">
        <f t="shared" ref="D23:V23" si="3">D22-D21</f>
        <v>-228</v>
      </c>
      <c r="E23" s="12">
        <f t="shared" si="3"/>
        <v>-138</v>
      </c>
      <c r="F23" s="12">
        <f t="shared" si="3"/>
        <v>-138</v>
      </c>
      <c r="G23" s="12">
        <f t="shared" si="3"/>
        <v>-138</v>
      </c>
      <c r="H23" s="12">
        <f t="shared" si="3"/>
        <v>-228</v>
      </c>
      <c r="I23" s="12">
        <f t="shared" si="3"/>
        <v>-228</v>
      </c>
      <c r="J23" s="12">
        <f t="shared" si="3"/>
        <v>-282</v>
      </c>
      <c r="K23" s="12">
        <f t="shared" si="3"/>
        <v>-282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6971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2368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865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8459</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7964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6856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5560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Beacon'!C1:D1</f>
        <v>PAN-029.35</v>
      </c>
      <c r="D1" s="167"/>
      <c r="E1" s="106" t="s">
        <v>45</v>
      </c>
      <c r="F1" s="113">
        <f>'Field data and Beacon'!F1</f>
        <v>22.79</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Beacon'!C2:D2</f>
        <v>EPR/BB3990ZX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Beacon'!C3:D3</f>
        <v>Beacon Foods Ltd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Beacon'!C4:D4</f>
        <v>Garngaled Farm, Llanspyddid, Brecon, Powys LD38PE</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Beacon'!C5:D5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Beacon'!C8</f>
        <v>1515</v>
      </c>
      <c r="D8" s="49">
        <f>'Field data and Beacon'!D8</f>
        <v>4470</v>
      </c>
      <c r="E8" s="49">
        <f>'Field data and Beacon'!E8</f>
        <v>6971</v>
      </c>
      <c r="F8" s="49">
        <f>'Field data and Beacon'!F8</f>
        <v>2368</v>
      </c>
      <c r="G8" s="49">
        <f>'Field data and Beacon'!G8</f>
        <v>865</v>
      </c>
      <c r="H8" s="49">
        <f>'Field data and Beacon'!H8</f>
        <v>8459</v>
      </c>
      <c r="I8" s="49">
        <f>'Field data and Beacon'!I8</f>
        <v>7964</v>
      </c>
      <c r="J8" s="49">
        <f>'Field data and Beacon'!J8</f>
        <v>6856</v>
      </c>
      <c r="K8" s="49">
        <f>'Field data and Beacon'!K8</f>
        <v>5560</v>
      </c>
      <c r="L8" s="49">
        <f>'Field data and Beacon'!L8</f>
        <v>0</v>
      </c>
      <c r="M8" s="49">
        <f>'Field data and Beacon'!M8</f>
        <v>0</v>
      </c>
      <c r="N8" s="49">
        <f>'Field data and Beacon'!N8</f>
        <v>0</v>
      </c>
      <c r="O8" s="49">
        <f>'Field data and Beacon'!O8</f>
        <v>0</v>
      </c>
      <c r="P8" s="49">
        <f>'Field data and Beacon'!P8</f>
        <v>0</v>
      </c>
      <c r="Q8" s="49">
        <f>'Field data and Beacon'!Q8</f>
        <v>0</v>
      </c>
      <c r="R8" s="49">
        <f>'Field data and Beacon'!R8</f>
        <v>0</v>
      </c>
      <c r="S8" s="49">
        <f>'Field data and Beacon'!S8</f>
        <v>0</v>
      </c>
      <c r="T8" s="49">
        <f>'Field data and Beacon'!T8</f>
        <v>0</v>
      </c>
      <c r="U8" s="49">
        <f>'Field data and Beacon'!U8</f>
        <v>0</v>
      </c>
      <c r="V8" s="102">
        <f>'Field data and Beacon'!V8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Beacon'!C9</f>
        <v>low</v>
      </c>
      <c r="D9" s="49" t="str">
        <f>'Field data and Beacon'!D9</f>
        <v>low</v>
      </c>
      <c r="E9" s="49" t="str">
        <f>'Field data and Beacon'!E9</f>
        <v xml:space="preserve">med </v>
      </c>
      <c r="F9" s="49" t="str">
        <f>'Field data and Beacon'!F9</f>
        <v>low</v>
      </c>
      <c r="G9" s="49" t="str">
        <f>'Field data and Beacon'!G9</f>
        <v>low</v>
      </c>
      <c r="H9" s="49" t="str">
        <f>'Field data and Beacon'!H9</f>
        <v xml:space="preserve">med </v>
      </c>
      <c r="I9" s="49" t="str">
        <f>'Field data and Beacon'!I9</f>
        <v>low</v>
      </c>
      <c r="J9" s="49" t="str">
        <f>'Field data and Beacon'!J9</f>
        <v>low</v>
      </c>
      <c r="K9" s="49" t="str">
        <f>'Field data and Beacon'!K9</f>
        <v>low</v>
      </c>
      <c r="L9" s="49">
        <f>'Field data and Beacon'!L9</f>
        <v>0</v>
      </c>
      <c r="M9" s="49">
        <f>'Field data and Beacon'!M9</f>
        <v>0</v>
      </c>
      <c r="N9" s="49">
        <f>'Field data and Beacon'!N9</f>
        <v>0</v>
      </c>
      <c r="O9" s="49">
        <f>'Field data and Beacon'!O9</f>
        <v>0</v>
      </c>
      <c r="P9" s="49">
        <f>'Field data and Beacon'!P9</f>
        <v>0</v>
      </c>
      <c r="Q9" s="49">
        <f>'Field data and Beacon'!Q9</f>
        <v>0</v>
      </c>
      <c r="R9" s="49">
        <f>'Field data and Beacon'!R9</f>
        <v>0</v>
      </c>
      <c r="S9" s="49">
        <f>'Field data and Beacon'!S9</f>
        <v>0</v>
      </c>
      <c r="T9" s="49">
        <f>'Field data and Beacon'!T9</f>
        <v>0</v>
      </c>
      <c r="U9" s="49">
        <f>'Field data and Beacon'!U9</f>
        <v>0</v>
      </c>
      <c r="V9" s="102">
        <f>'Field data and Beacon'!V9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Beacon'!C10</f>
        <v>5.8</v>
      </c>
      <c r="D10" s="49">
        <f>'Field data and Beacon'!D10</f>
        <v>5.8</v>
      </c>
      <c r="E10" s="49">
        <f>'Field data and Beacon'!E10</f>
        <v>6.5</v>
      </c>
      <c r="F10" s="49">
        <f>'Field data and Beacon'!F10</f>
        <v>5.8</v>
      </c>
      <c r="G10" s="49">
        <f>'Field data and Beacon'!G10</f>
        <v>5.9</v>
      </c>
      <c r="H10" s="49">
        <f>'Field data and Beacon'!H10</f>
        <v>6.1</v>
      </c>
      <c r="I10" s="49">
        <f>'Field data and Beacon'!I10</f>
        <v>6.1</v>
      </c>
      <c r="J10" s="49">
        <f>'Field data and Beacon'!J10</f>
        <v>6.1</v>
      </c>
      <c r="K10" s="49">
        <f>'Field data and Beacon'!K10</f>
        <v>6.1</v>
      </c>
      <c r="L10" s="49">
        <f>'Field data and Beacon'!L10</f>
        <v>0</v>
      </c>
      <c r="M10" s="49">
        <f>'Field data and Beacon'!M10</f>
        <v>0</v>
      </c>
      <c r="N10" s="49">
        <f>'Field data and Beacon'!N10</f>
        <v>0</v>
      </c>
      <c r="O10" s="49">
        <f>'Field data and Beacon'!O10</f>
        <v>0</v>
      </c>
      <c r="P10" s="49">
        <f>'Field data and Beacon'!P10</f>
        <v>0</v>
      </c>
      <c r="Q10" s="49">
        <f>'Field data and Beacon'!Q10</f>
        <v>0</v>
      </c>
      <c r="R10" s="49">
        <f>'Field data and Beacon'!R10</f>
        <v>0</v>
      </c>
      <c r="S10" s="49">
        <f>'Field data and Beacon'!S10</f>
        <v>0</v>
      </c>
      <c r="T10" s="49">
        <f>'Field data and Beacon'!T10</f>
        <v>0</v>
      </c>
      <c r="U10" s="49">
        <f>'Field data and Beacon'!U10</f>
        <v>0</v>
      </c>
      <c r="V10" s="102">
        <f>'Field data and Beacon'!V10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Beacon'!C11</f>
        <v>3</v>
      </c>
      <c r="D11" s="49">
        <f>'Field data and Beacon'!D11</f>
        <v>2</v>
      </c>
      <c r="E11" s="49">
        <f>'Field data and Beacon'!E11</f>
        <v>3</v>
      </c>
      <c r="F11" s="49">
        <f>'Field data and Beacon'!F11</f>
        <v>3</v>
      </c>
      <c r="G11" s="49">
        <f>'Field data and Beacon'!G11</f>
        <v>3</v>
      </c>
      <c r="H11" s="49">
        <f>'Field data and Beacon'!H11</f>
        <v>2</v>
      </c>
      <c r="I11" s="49">
        <f>'Field data and Beacon'!I11</f>
        <v>2</v>
      </c>
      <c r="J11" s="49">
        <f>'Field data and Beacon'!J11</f>
        <v>3</v>
      </c>
      <c r="K11" s="49">
        <f>'Field data and Beacon'!K11</f>
        <v>3</v>
      </c>
      <c r="L11" s="49">
        <f>'Field data and Beacon'!L11</f>
        <v>0</v>
      </c>
      <c r="M11" s="49">
        <f>'Field data and Beacon'!M11</f>
        <v>0</v>
      </c>
      <c r="N11" s="49">
        <f>'Field data and Beacon'!N11</f>
        <v>0</v>
      </c>
      <c r="O11" s="49">
        <f>'Field data and Beacon'!O11</f>
        <v>0</v>
      </c>
      <c r="P11" s="49">
        <f>'Field data and Beacon'!P11</f>
        <v>0</v>
      </c>
      <c r="Q11" s="49">
        <f>'Field data and Beacon'!Q11</f>
        <v>0</v>
      </c>
      <c r="R11" s="49">
        <f>'Field data and Beacon'!R11</f>
        <v>0</v>
      </c>
      <c r="S11" s="49">
        <f>'Field data and Beacon'!S11</f>
        <v>0</v>
      </c>
      <c r="T11" s="49">
        <f>'Field data and Beacon'!T11</f>
        <v>0</v>
      </c>
      <c r="U11" s="49">
        <f>'Field data and Beacon'!U11</f>
        <v>0</v>
      </c>
      <c r="V11" s="102">
        <f>'Field data and Beacon'!V11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Beacon'!C12</f>
        <v>4</v>
      </c>
      <c r="D12" s="49">
        <f>'Field data and Beacon'!D12</f>
        <v>1</v>
      </c>
      <c r="E12" s="49">
        <f>'Field data and Beacon'!E12</f>
        <v>1</v>
      </c>
      <c r="F12" s="49">
        <f>'Field data and Beacon'!F12</f>
        <v>2</v>
      </c>
      <c r="G12" s="49">
        <f>'Field data and Beacon'!G12</f>
        <v>2</v>
      </c>
      <c r="H12" s="49">
        <f>'Field data and Beacon'!H12</f>
        <v>1</v>
      </c>
      <c r="I12" s="49">
        <f>'Field data and Beacon'!I12</f>
        <v>1</v>
      </c>
      <c r="J12" s="49">
        <f>'Field data and Beacon'!J12</f>
        <v>1</v>
      </c>
      <c r="K12" s="49">
        <f>'Field data and Beacon'!K12</f>
        <v>2</v>
      </c>
      <c r="L12" s="49">
        <f>'Field data and Beacon'!L12</f>
        <v>0</v>
      </c>
      <c r="M12" s="49">
        <f>'Field data and Beacon'!M12</f>
        <v>0</v>
      </c>
      <c r="N12" s="49">
        <f>'Field data and Beacon'!N12</f>
        <v>0</v>
      </c>
      <c r="O12" s="49">
        <f>'Field data and Beacon'!O12</f>
        <v>0</v>
      </c>
      <c r="P12" s="49">
        <f>'Field data and Beacon'!P12</f>
        <v>0</v>
      </c>
      <c r="Q12" s="49">
        <f>'Field data and Beacon'!Q12</f>
        <v>0</v>
      </c>
      <c r="R12" s="49">
        <f>'Field data and Beacon'!R12</f>
        <v>0</v>
      </c>
      <c r="S12" s="49">
        <f>'Field data and Beacon'!S12</f>
        <v>0</v>
      </c>
      <c r="T12" s="49">
        <f>'Field data and Beacon'!T12</f>
        <v>0</v>
      </c>
      <c r="U12" s="49">
        <f>'Field data and Beacon'!U12</f>
        <v>0</v>
      </c>
      <c r="V12" s="102">
        <f>'Field data and Beacon'!V12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Beacon'!C13</f>
        <v>3</v>
      </c>
      <c r="D13" s="49">
        <f>'Field data and Beacon'!D13</f>
        <v>2</v>
      </c>
      <c r="E13" s="49">
        <f>'Field data and Beacon'!E13</f>
        <v>2</v>
      </c>
      <c r="F13" s="49">
        <f>'Field data and Beacon'!F13</f>
        <v>2</v>
      </c>
      <c r="G13" s="49">
        <f>'Field data and Beacon'!G13</f>
        <v>2</v>
      </c>
      <c r="H13" s="49">
        <f>'Field data and Beacon'!H13</f>
        <v>2</v>
      </c>
      <c r="I13" s="49">
        <f>'Field data and Beacon'!I13</f>
        <v>2</v>
      </c>
      <c r="J13" s="49">
        <f>'Field data and Beacon'!J13</f>
        <v>2</v>
      </c>
      <c r="K13" s="49">
        <f>'Field data and Beacon'!K13</f>
        <v>2</v>
      </c>
      <c r="L13" s="49">
        <f>'Field data and Beacon'!L13</f>
        <v>0</v>
      </c>
      <c r="M13" s="49">
        <f>'Field data and Beacon'!M13</f>
        <v>0</v>
      </c>
      <c r="N13" s="49">
        <f>'Field data and Beacon'!N13</f>
        <v>0</v>
      </c>
      <c r="O13" s="49">
        <f>'Field data and Beacon'!O13</f>
        <v>0</v>
      </c>
      <c r="P13" s="49">
        <f>'Field data and Beacon'!P13</f>
        <v>0</v>
      </c>
      <c r="Q13" s="49">
        <f>'Field data and Beacon'!Q13</f>
        <v>0</v>
      </c>
      <c r="R13" s="49">
        <f>'Field data and Beacon'!R13</f>
        <v>0</v>
      </c>
      <c r="S13" s="49">
        <f>'Field data and Beacon'!S13</f>
        <v>0</v>
      </c>
      <c r="T13" s="49">
        <f>'Field data and Beacon'!T13</f>
        <v>0</v>
      </c>
      <c r="U13" s="49">
        <f>'Field data and Beacon'!U13</f>
        <v>0</v>
      </c>
      <c r="V13" s="102">
        <f>'Field data and Beacon'!V13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Beacon'!C14</f>
        <v xml:space="preserve">Grass Silage (25% DM) </v>
      </c>
      <c r="D14" s="83" t="str">
        <f>'Field data and Beacon'!D14</f>
        <v xml:space="preserve">Grass Silage (25% DM) </v>
      </c>
      <c r="E14" s="83" t="str">
        <f>'Field data and Beacon'!E14</f>
        <v xml:space="preserve">Grass Silage (25% DM) </v>
      </c>
      <c r="F14" s="83" t="str">
        <f>'Field data and Beacon'!F14</f>
        <v xml:space="preserve">Grass Silage (25% DM) </v>
      </c>
      <c r="G14" s="83" t="str">
        <f>'Field data and Beacon'!G14</f>
        <v xml:space="preserve">Grass Silage (25% DM) </v>
      </c>
      <c r="H14" s="83" t="str">
        <f>'Field data and Beacon'!H14</f>
        <v xml:space="preserve">Grass Silage (25% DM) </v>
      </c>
      <c r="I14" s="83" t="str">
        <f>'Field data and Beacon'!I14</f>
        <v xml:space="preserve">Grass Silage (25% DM) </v>
      </c>
      <c r="J14" s="83" t="str">
        <f>'Field data and Beacon'!J14</f>
        <v xml:space="preserve">Grass Silage (25% DM) </v>
      </c>
      <c r="K14" s="83" t="str">
        <f>'Field data and Beacon'!K14</f>
        <v xml:space="preserve">Grass Silage (25% DM) </v>
      </c>
      <c r="L14" s="83">
        <f>'Field data and Beacon'!L14</f>
        <v>0</v>
      </c>
      <c r="M14" s="83">
        <f>'Field data and Beacon'!M14</f>
        <v>0</v>
      </c>
      <c r="N14" s="83">
        <f>'Field data and Beacon'!N14</f>
        <v>0</v>
      </c>
      <c r="O14" s="83">
        <f>'Field data and Beacon'!O14</f>
        <v>0</v>
      </c>
      <c r="P14" s="83">
        <f>'Field data and Beacon'!P14</f>
        <v>0</v>
      </c>
      <c r="Q14" s="83">
        <f>'Field data and Beacon'!Q14</f>
        <v>0</v>
      </c>
      <c r="R14" s="83">
        <f>'Field data and Beacon'!R14</f>
        <v>0</v>
      </c>
      <c r="S14" s="83">
        <f>'Field data and Beacon'!S14</f>
        <v>0</v>
      </c>
      <c r="T14" s="83">
        <f>'Field data and Beacon'!T14</f>
        <v>0</v>
      </c>
      <c r="U14" s="83">
        <f>'Field data and Beacon'!U14</f>
        <v>0</v>
      </c>
      <c r="V14" s="103">
        <f>'Field data and Beacon'!V14</f>
        <v>0</v>
      </c>
      <c r="AD14" s="22" t="s">
        <v>138</v>
      </c>
      <c r="AE14" s="22">
        <v>6</v>
      </c>
      <c r="AI14" s="43" t="s">
        <v>119</v>
      </c>
      <c r="AJ14" s="44">
        <v>0.8</v>
      </c>
      <c r="AK14" s="45">
        <v>1.7</v>
      </c>
      <c r="AL14" s="9">
        <v>12</v>
      </c>
      <c r="AM14" s="9">
        <v>6.7</v>
      </c>
      <c r="AN14" s="9" t="s">
        <v>135</v>
      </c>
    </row>
    <row r="15" spans="1:41" ht="13" x14ac:dyDescent="0.25">
      <c r="A15" s="152" t="s">
        <v>9</v>
      </c>
      <c r="B15" s="153"/>
      <c r="C15" s="49">
        <f>'Field data and Beacon'!C15</f>
        <v>23</v>
      </c>
      <c r="D15" s="49">
        <f>'Field data and Beacon'!D15</f>
        <v>38</v>
      </c>
      <c r="E15" s="49">
        <f>'Field data and Beacon'!E15</f>
        <v>23</v>
      </c>
      <c r="F15" s="49">
        <f>'Field data and Beacon'!F15</f>
        <v>23</v>
      </c>
      <c r="G15" s="49">
        <f>'Field data and Beacon'!G15</f>
        <v>23</v>
      </c>
      <c r="H15" s="49">
        <f>'Field data and Beacon'!H15</f>
        <v>38</v>
      </c>
      <c r="I15" s="49">
        <f>'Field data and Beacon'!I15</f>
        <v>38</v>
      </c>
      <c r="J15" s="49">
        <f>'Field data and Beacon'!J15</f>
        <v>47</v>
      </c>
      <c r="K15" s="49">
        <f>'Field data and Beacon'!K15</f>
        <v>47</v>
      </c>
      <c r="L15" s="49">
        <f>'Field data and Beacon'!L15</f>
        <v>0</v>
      </c>
      <c r="M15" s="49">
        <f>'Field data and Beacon'!M15</f>
        <v>0</v>
      </c>
      <c r="N15" s="49">
        <f>'Field data and Beacon'!N15</f>
        <v>0</v>
      </c>
      <c r="O15" s="49">
        <f>'Field data and Beacon'!O15</f>
        <v>0</v>
      </c>
      <c r="P15" s="49">
        <f>'Field data and Beacon'!P15</f>
        <v>0</v>
      </c>
      <c r="Q15" s="49">
        <f>'Field data and Beacon'!Q15</f>
        <v>0</v>
      </c>
      <c r="R15" s="49">
        <f>'Field data and Beacon'!R15</f>
        <v>0</v>
      </c>
      <c r="S15" s="49">
        <f>'Field data and Beacon'!S15</f>
        <v>0</v>
      </c>
      <c r="T15" s="49">
        <f>'Field data and Beacon'!T15</f>
        <v>0</v>
      </c>
      <c r="U15" s="49">
        <f>'Field data and Beacon'!U15</f>
        <v>0</v>
      </c>
      <c r="V15" s="102">
        <f>'Field data and Beacon'!V15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Beacon'!C16</f>
        <v>Medium/Clay</v>
      </c>
      <c r="D16" s="104" t="str">
        <f>'Field data and Beacon'!D16</f>
        <v>Medium/Clay</v>
      </c>
      <c r="E16" s="104" t="str">
        <f>'Field data and Beacon'!E16</f>
        <v>Medium/Clay</v>
      </c>
      <c r="F16" s="104" t="str">
        <f>'Field data and Beacon'!F16</f>
        <v>Medium/Clay</v>
      </c>
      <c r="G16" s="104" t="str">
        <f>'Field data and Beacon'!G16</f>
        <v>Medium/Clay</v>
      </c>
      <c r="H16" s="104" t="str">
        <f>'Field data and Beacon'!H16</f>
        <v>Medium/Clay</v>
      </c>
      <c r="I16" s="104" t="str">
        <f>'Field data and Beacon'!I16</f>
        <v>Medium/Clay</v>
      </c>
      <c r="J16" s="104" t="str">
        <f>'Field data and Beacon'!J16</f>
        <v>Medium/Clay</v>
      </c>
      <c r="K16" s="104" t="str">
        <f>'Field data and Beacon'!K16</f>
        <v>Medium/Clay</v>
      </c>
      <c r="L16" s="104">
        <f>'Field data and Beacon'!L16</f>
        <v>0</v>
      </c>
      <c r="M16" s="104">
        <f>'Field data and Beacon'!M16</f>
        <v>0</v>
      </c>
      <c r="N16" s="104">
        <f>'Field data and Beacon'!N16</f>
        <v>0</v>
      </c>
      <c r="O16" s="104">
        <f>'Field data and Beacon'!O16</f>
        <v>0</v>
      </c>
      <c r="P16" s="104">
        <f>'Field data and Beacon'!P16</f>
        <v>0</v>
      </c>
      <c r="Q16" s="104">
        <f>'Field data and Beacon'!Q16</f>
        <v>0</v>
      </c>
      <c r="R16" s="104">
        <f>'Field data and Beacon'!R16</f>
        <v>0</v>
      </c>
      <c r="S16" s="104">
        <f>'Field data and Beacon'!S16</f>
        <v>0</v>
      </c>
      <c r="T16" s="104">
        <f>'Field data and Beacon'!T16</f>
        <v>0</v>
      </c>
      <c r="U16" s="104">
        <f>'Field data and Beacon'!U16</f>
        <v>0</v>
      </c>
      <c r="V16" s="105">
        <f>'Field data and Beacon'!V16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-39.1</v>
      </c>
      <c r="D19" s="12">
        <f t="shared" ref="D19:V19" si="1">D18-D17</f>
        <v>-64.599999999999994</v>
      </c>
      <c r="E19" s="12">
        <f t="shared" si="1"/>
        <v>-39.1</v>
      </c>
      <c r="F19" s="12">
        <f t="shared" si="1"/>
        <v>-39.1</v>
      </c>
      <c r="G19" s="12">
        <f t="shared" si="1"/>
        <v>-39.1</v>
      </c>
      <c r="H19" s="12">
        <f t="shared" si="1"/>
        <v>-64.599999999999994</v>
      </c>
      <c r="I19" s="12">
        <f t="shared" si="1"/>
        <v>-64.599999999999994</v>
      </c>
      <c r="J19" s="12">
        <f t="shared" si="1"/>
        <v>-79.899999999999991</v>
      </c>
      <c r="K19" s="12">
        <f t="shared" si="1"/>
        <v>-79.899999999999991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(VLOOKUP(D$14,$AI2:$AK26,3,FALSE))*D$15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-138</v>
      </c>
      <c r="D23" s="12">
        <f t="shared" ref="D23:V23" si="3">D22-D21</f>
        <v>-228</v>
      </c>
      <c r="E23" s="12">
        <f t="shared" si="3"/>
        <v>-138</v>
      </c>
      <c r="F23" s="12">
        <f t="shared" si="3"/>
        <v>-138</v>
      </c>
      <c r="G23" s="12">
        <f t="shared" si="3"/>
        <v>-138</v>
      </c>
      <c r="H23" s="12">
        <f t="shared" si="3"/>
        <v>-228</v>
      </c>
      <c r="I23" s="12">
        <f t="shared" si="3"/>
        <v>-228</v>
      </c>
      <c r="J23" s="12">
        <f t="shared" si="3"/>
        <v>-282</v>
      </c>
      <c r="K23" s="12">
        <f t="shared" si="3"/>
        <v>-282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6971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2368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865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8459</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7964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6856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5560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Beacon'!C1:D1</f>
        <v>PAN-029.35</v>
      </c>
      <c r="D1" s="167"/>
      <c r="E1" s="106" t="s">
        <v>45</v>
      </c>
      <c r="F1" s="113">
        <f>'Field data and Beacon'!F1</f>
        <v>22.79</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Beacon'!C2:D2</f>
        <v>EPR/BB3990ZX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Beacon'!C3:D3</f>
        <v>Beacon Foods Ltd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Beacon'!C4:D4</f>
        <v>Garngaled Farm, Llanspyddid, Brecon, Powys LD38PE</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Beacon'!C5:D5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Beacon'!C8</f>
        <v>1515</v>
      </c>
      <c r="D8" s="49">
        <f>'Field data and Beacon'!D8</f>
        <v>4470</v>
      </c>
      <c r="E8" s="49">
        <f>'Field data and Beacon'!E8</f>
        <v>6971</v>
      </c>
      <c r="F8" s="49">
        <f>'Field data and Beacon'!F8</f>
        <v>2368</v>
      </c>
      <c r="G8" s="49">
        <f>'Field data and Beacon'!G8</f>
        <v>865</v>
      </c>
      <c r="H8" s="49">
        <f>'Field data and Beacon'!H8</f>
        <v>8459</v>
      </c>
      <c r="I8" s="49">
        <f>'Field data and Beacon'!I8</f>
        <v>7964</v>
      </c>
      <c r="J8" s="49">
        <f>'Field data and Beacon'!J8</f>
        <v>6856</v>
      </c>
      <c r="K8" s="49">
        <f>'Field data and Beacon'!K8</f>
        <v>5560</v>
      </c>
      <c r="L8" s="49">
        <f>'Field data and Beacon'!L8</f>
        <v>0</v>
      </c>
      <c r="M8" s="49">
        <f>'Field data and Beacon'!M8</f>
        <v>0</v>
      </c>
      <c r="N8" s="49">
        <f>'Field data and Beacon'!N8</f>
        <v>0</v>
      </c>
      <c r="O8" s="49">
        <f>'Field data and Beacon'!O8</f>
        <v>0</v>
      </c>
      <c r="P8" s="49">
        <f>'Field data and Beacon'!P8</f>
        <v>0</v>
      </c>
      <c r="Q8" s="49">
        <f>'Field data and Beacon'!Q8</f>
        <v>0</v>
      </c>
      <c r="R8" s="49">
        <f>'Field data and Beacon'!R8</f>
        <v>0</v>
      </c>
      <c r="S8" s="49">
        <f>'Field data and Beacon'!S8</f>
        <v>0</v>
      </c>
      <c r="T8" s="49">
        <f>'Field data and Beacon'!T8</f>
        <v>0</v>
      </c>
      <c r="U8" s="49">
        <f>'Field data and Beacon'!U8</f>
        <v>0</v>
      </c>
      <c r="V8" s="102">
        <f>'Field data and Beacon'!V8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Beacon'!C9</f>
        <v>low</v>
      </c>
      <c r="D9" s="49" t="str">
        <f>'Field data and Beacon'!D9</f>
        <v>low</v>
      </c>
      <c r="E9" s="49" t="str">
        <f>'Field data and Beacon'!E9</f>
        <v xml:space="preserve">med </v>
      </c>
      <c r="F9" s="49" t="str">
        <f>'Field data and Beacon'!F9</f>
        <v>low</v>
      </c>
      <c r="G9" s="49" t="str">
        <f>'Field data and Beacon'!G9</f>
        <v>low</v>
      </c>
      <c r="H9" s="49" t="str">
        <f>'Field data and Beacon'!H9</f>
        <v xml:space="preserve">med </v>
      </c>
      <c r="I9" s="49" t="str">
        <f>'Field data and Beacon'!I9</f>
        <v>low</v>
      </c>
      <c r="J9" s="49" t="str">
        <f>'Field data and Beacon'!J9</f>
        <v>low</v>
      </c>
      <c r="K9" s="49" t="str">
        <f>'Field data and Beacon'!K9</f>
        <v>low</v>
      </c>
      <c r="L9" s="49">
        <f>'Field data and Beacon'!L9</f>
        <v>0</v>
      </c>
      <c r="M9" s="49">
        <f>'Field data and Beacon'!M9</f>
        <v>0</v>
      </c>
      <c r="N9" s="49">
        <f>'Field data and Beacon'!N9</f>
        <v>0</v>
      </c>
      <c r="O9" s="49">
        <f>'Field data and Beacon'!O9</f>
        <v>0</v>
      </c>
      <c r="P9" s="49">
        <f>'Field data and Beacon'!P9</f>
        <v>0</v>
      </c>
      <c r="Q9" s="49">
        <f>'Field data and Beacon'!Q9</f>
        <v>0</v>
      </c>
      <c r="R9" s="49">
        <f>'Field data and Beacon'!R9</f>
        <v>0</v>
      </c>
      <c r="S9" s="49">
        <f>'Field data and Beacon'!S9</f>
        <v>0</v>
      </c>
      <c r="T9" s="49">
        <f>'Field data and Beacon'!T9</f>
        <v>0</v>
      </c>
      <c r="U9" s="49">
        <f>'Field data and Beacon'!U9</f>
        <v>0</v>
      </c>
      <c r="V9" s="102">
        <f>'Field data and Beacon'!V9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Beacon'!C10</f>
        <v>5.8</v>
      </c>
      <c r="D10" s="49">
        <f>'Field data and Beacon'!D10</f>
        <v>5.8</v>
      </c>
      <c r="E10" s="49">
        <f>'Field data and Beacon'!E10</f>
        <v>6.5</v>
      </c>
      <c r="F10" s="49">
        <f>'Field data and Beacon'!F10</f>
        <v>5.8</v>
      </c>
      <c r="G10" s="49">
        <f>'Field data and Beacon'!G10</f>
        <v>5.9</v>
      </c>
      <c r="H10" s="49">
        <f>'Field data and Beacon'!H10</f>
        <v>6.1</v>
      </c>
      <c r="I10" s="49">
        <f>'Field data and Beacon'!I10</f>
        <v>6.1</v>
      </c>
      <c r="J10" s="49">
        <f>'Field data and Beacon'!J10</f>
        <v>6.1</v>
      </c>
      <c r="K10" s="49">
        <f>'Field data and Beacon'!K10</f>
        <v>6.1</v>
      </c>
      <c r="L10" s="49">
        <f>'Field data and Beacon'!L10</f>
        <v>0</v>
      </c>
      <c r="M10" s="49">
        <f>'Field data and Beacon'!M10</f>
        <v>0</v>
      </c>
      <c r="N10" s="49">
        <f>'Field data and Beacon'!N10</f>
        <v>0</v>
      </c>
      <c r="O10" s="49">
        <f>'Field data and Beacon'!O10</f>
        <v>0</v>
      </c>
      <c r="P10" s="49">
        <f>'Field data and Beacon'!P10</f>
        <v>0</v>
      </c>
      <c r="Q10" s="49">
        <f>'Field data and Beacon'!Q10</f>
        <v>0</v>
      </c>
      <c r="R10" s="49">
        <f>'Field data and Beacon'!R10</f>
        <v>0</v>
      </c>
      <c r="S10" s="49">
        <f>'Field data and Beacon'!S10</f>
        <v>0</v>
      </c>
      <c r="T10" s="49">
        <f>'Field data and Beacon'!T10</f>
        <v>0</v>
      </c>
      <c r="U10" s="49">
        <f>'Field data and Beacon'!U10</f>
        <v>0</v>
      </c>
      <c r="V10" s="102">
        <f>'Field data and Beacon'!V10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Beacon'!C11</f>
        <v>3</v>
      </c>
      <c r="D11" s="49">
        <f>'Field data and Beacon'!D11</f>
        <v>2</v>
      </c>
      <c r="E11" s="49">
        <f>'Field data and Beacon'!E11</f>
        <v>3</v>
      </c>
      <c r="F11" s="49">
        <f>'Field data and Beacon'!F11</f>
        <v>3</v>
      </c>
      <c r="G11" s="49">
        <f>'Field data and Beacon'!G11</f>
        <v>3</v>
      </c>
      <c r="H11" s="49">
        <f>'Field data and Beacon'!H11</f>
        <v>2</v>
      </c>
      <c r="I11" s="49">
        <f>'Field data and Beacon'!I11</f>
        <v>2</v>
      </c>
      <c r="J11" s="49">
        <f>'Field data and Beacon'!J11</f>
        <v>3</v>
      </c>
      <c r="K11" s="49">
        <f>'Field data and Beacon'!K11</f>
        <v>3</v>
      </c>
      <c r="L11" s="49">
        <f>'Field data and Beacon'!L11</f>
        <v>0</v>
      </c>
      <c r="M11" s="49">
        <f>'Field data and Beacon'!M11</f>
        <v>0</v>
      </c>
      <c r="N11" s="49">
        <f>'Field data and Beacon'!N11</f>
        <v>0</v>
      </c>
      <c r="O11" s="49">
        <f>'Field data and Beacon'!O11</f>
        <v>0</v>
      </c>
      <c r="P11" s="49">
        <f>'Field data and Beacon'!P11</f>
        <v>0</v>
      </c>
      <c r="Q11" s="49">
        <f>'Field data and Beacon'!Q11</f>
        <v>0</v>
      </c>
      <c r="R11" s="49">
        <f>'Field data and Beacon'!R11</f>
        <v>0</v>
      </c>
      <c r="S11" s="49">
        <f>'Field data and Beacon'!S11</f>
        <v>0</v>
      </c>
      <c r="T11" s="49">
        <f>'Field data and Beacon'!T11</f>
        <v>0</v>
      </c>
      <c r="U11" s="49">
        <f>'Field data and Beacon'!U11</f>
        <v>0</v>
      </c>
      <c r="V11" s="102">
        <f>'Field data and Beacon'!V11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Beacon'!C12</f>
        <v>4</v>
      </c>
      <c r="D12" s="49">
        <f>'Field data and Beacon'!D12</f>
        <v>1</v>
      </c>
      <c r="E12" s="49">
        <f>'Field data and Beacon'!E12</f>
        <v>1</v>
      </c>
      <c r="F12" s="49">
        <f>'Field data and Beacon'!F12</f>
        <v>2</v>
      </c>
      <c r="G12" s="49">
        <f>'Field data and Beacon'!G12</f>
        <v>2</v>
      </c>
      <c r="H12" s="49">
        <f>'Field data and Beacon'!H12</f>
        <v>1</v>
      </c>
      <c r="I12" s="49">
        <f>'Field data and Beacon'!I12</f>
        <v>1</v>
      </c>
      <c r="J12" s="49">
        <f>'Field data and Beacon'!J12</f>
        <v>1</v>
      </c>
      <c r="K12" s="49">
        <f>'Field data and Beacon'!K12</f>
        <v>2</v>
      </c>
      <c r="L12" s="49">
        <f>'Field data and Beacon'!L12</f>
        <v>0</v>
      </c>
      <c r="M12" s="49">
        <f>'Field data and Beacon'!M12</f>
        <v>0</v>
      </c>
      <c r="N12" s="49">
        <f>'Field data and Beacon'!N12</f>
        <v>0</v>
      </c>
      <c r="O12" s="49">
        <f>'Field data and Beacon'!O12</f>
        <v>0</v>
      </c>
      <c r="P12" s="49">
        <f>'Field data and Beacon'!P12</f>
        <v>0</v>
      </c>
      <c r="Q12" s="49">
        <f>'Field data and Beacon'!Q12</f>
        <v>0</v>
      </c>
      <c r="R12" s="49">
        <f>'Field data and Beacon'!R12</f>
        <v>0</v>
      </c>
      <c r="S12" s="49">
        <f>'Field data and Beacon'!S12</f>
        <v>0</v>
      </c>
      <c r="T12" s="49">
        <f>'Field data and Beacon'!T12</f>
        <v>0</v>
      </c>
      <c r="U12" s="49">
        <f>'Field data and Beacon'!U12</f>
        <v>0</v>
      </c>
      <c r="V12" s="102">
        <f>'Field data and Beacon'!V12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Beacon'!C13</f>
        <v>3</v>
      </c>
      <c r="D13" s="49">
        <f>'Field data and Beacon'!D13</f>
        <v>2</v>
      </c>
      <c r="E13" s="49">
        <f>'Field data and Beacon'!E13</f>
        <v>2</v>
      </c>
      <c r="F13" s="49">
        <f>'Field data and Beacon'!F13</f>
        <v>2</v>
      </c>
      <c r="G13" s="49">
        <f>'Field data and Beacon'!G13</f>
        <v>2</v>
      </c>
      <c r="H13" s="49">
        <f>'Field data and Beacon'!H13</f>
        <v>2</v>
      </c>
      <c r="I13" s="49">
        <f>'Field data and Beacon'!I13</f>
        <v>2</v>
      </c>
      <c r="J13" s="49">
        <f>'Field data and Beacon'!J13</f>
        <v>2</v>
      </c>
      <c r="K13" s="49">
        <f>'Field data and Beacon'!K13</f>
        <v>2</v>
      </c>
      <c r="L13" s="49">
        <f>'Field data and Beacon'!L13</f>
        <v>0</v>
      </c>
      <c r="M13" s="49">
        <f>'Field data and Beacon'!M13</f>
        <v>0</v>
      </c>
      <c r="N13" s="49">
        <f>'Field data and Beacon'!N13</f>
        <v>0</v>
      </c>
      <c r="O13" s="49">
        <f>'Field data and Beacon'!O13</f>
        <v>0</v>
      </c>
      <c r="P13" s="49">
        <f>'Field data and Beacon'!P13</f>
        <v>0</v>
      </c>
      <c r="Q13" s="49">
        <f>'Field data and Beacon'!Q13</f>
        <v>0</v>
      </c>
      <c r="R13" s="49">
        <f>'Field data and Beacon'!R13</f>
        <v>0</v>
      </c>
      <c r="S13" s="49">
        <f>'Field data and Beacon'!S13</f>
        <v>0</v>
      </c>
      <c r="T13" s="49">
        <f>'Field data and Beacon'!T13</f>
        <v>0</v>
      </c>
      <c r="U13" s="49">
        <f>'Field data and Beacon'!U13</f>
        <v>0</v>
      </c>
      <c r="V13" s="102">
        <f>'Field data and Beacon'!V13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Beacon'!C14</f>
        <v xml:space="preserve">Grass Silage (25% DM) </v>
      </c>
      <c r="D14" s="83" t="str">
        <f>'Field data and Beacon'!D14</f>
        <v xml:space="preserve">Grass Silage (25% DM) </v>
      </c>
      <c r="E14" s="83" t="str">
        <f>'Field data and Beacon'!E14</f>
        <v xml:space="preserve">Grass Silage (25% DM) </v>
      </c>
      <c r="F14" s="83" t="str">
        <f>'Field data and Beacon'!F14</f>
        <v xml:space="preserve">Grass Silage (25% DM) </v>
      </c>
      <c r="G14" s="83" t="str">
        <f>'Field data and Beacon'!G14</f>
        <v xml:space="preserve">Grass Silage (25% DM) </v>
      </c>
      <c r="H14" s="83" t="str">
        <f>'Field data and Beacon'!H14</f>
        <v xml:space="preserve">Grass Silage (25% DM) </v>
      </c>
      <c r="I14" s="83" t="str">
        <f>'Field data and Beacon'!I14</f>
        <v xml:space="preserve">Grass Silage (25% DM) </v>
      </c>
      <c r="J14" s="83" t="str">
        <f>'Field data and Beacon'!J14</f>
        <v xml:space="preserve">Grass Silage (25% DM) </v>
      </c>
      <c r="K14" s="83" t="str">
        <f>'Field data and Beacon'!K14</f>
        <v xml:space="preserve">Grass Silage (25% DM) </v>
      </c>
      <c r="L14" s="83">
        <f>'Field data and Beacon'!L14</f>
        <v>0</v>
      </c>
      <c r="M14" s="83">
        <f>'Field data and Beacon'!M14</f>
        <v>0</v>
      </c>
      <c r="N14" s="83">
        <f>'Field data and Beacon'!N14</f>
        <v>0</v>
      </c>
      <c r="O14" s="83">
        <f>'Field data and Beacon'!O14</f>
        <v>0</v>
      </c>
      <c r="P14" s="83">
        <f>'Field data and Beacon'!P14</f>
        <v>0</v>
      </c>
      <c r="Q14" s="83">
        <f>'Field data and Beacon'!Q14</f>
        <v>0</v>
      </c>
      <c r="R14" s="83">
        <f>'Field data and Beacon'!R14</f>
        <v>0</v>
      </c>
      <c r="S14" s="83">
        <f>'Field data and Beacon'!S14</f>
        <v>0</v>
      </c>
      <c r="T14" s="83">
        <f>'Field data and Beacon'!T14</f>
        <v>0</v>
      </c>
      <c r="U14" s="83">
        <f>'Field data and Beacon'!U14</f>
        <v>0</v>
      </c>
      <c r="V14" s="103">
        <f>'Field data and Beacon'!V14</f>
        <v>0</v>
      </c>
      <c r="AD14" s="22" t="s">
        <v>138</v>
      </c>
      <c r="AE14" s="22">
        <v>6</v>
      </c>
      <c r="AI14" s="43" t="s">
        <v>119</v>
      </c>
      <c r="AJ14" s="44">
        <v>0.8</v>
      </c>
      <c r="AK14" s="45">
        <v>1.7</v>
      </c>
      <c r="AL14" s="9">
        <v>12</v>
      </c>
      <c r="AM14" s="9">
        <v>6.7</v>
      </c>
      <c r="AN14" s="9" t="s">
        <v>135</v>
      </c>
    </row>
    <row r="15" spans="1:41" ht="13" x14ac:dyDescent="0.25">
      <c r="A15" s="152" t="s">
        <v>9</v>
      </c>
      <c r="B15" s="153"/>
      <c r="C15" s="49">
        <f>'Field data and Beacon'!C15</f>
        <v>23</v>
      </c>
      <c r="D15" s="49">
        <f>'Field data and Beacon'!D15</f>
        <v>38</v>
      </c>
      <c r="E15" s="49">
        <f>'Field data and Beacon'!E15</f>
        <v>23</v>
      </c>
      <c r="F15" s="49">
        <f>'Field data and Beacon'!F15</f>
        <v>23</v>
      </c>
      <c r="G15" s="49">
        <f>'Field data and Beacon'!G15</f>
        <v>23</v>
      </c>
      <c r="H15" s="49">
        <f>'Field data and Beacon'!H15</f>
        <v>38</v>
      </c>
      <c r="I15" s="49">
        <f>'Field data and Beacon'!I15</f>
        <v>38</v>
      </c>
      <c r="J15" s="49">
        <f>'Field data and Beacon'!J15</f>
        <v>47</v>
      </c>
      <c r="K15" s="49">
        <f>'Field data and Beacon'!K15</f>
        <v>47</v>
      </c>
      <c r="L15" s="49">
        <f>'Field data and Beacon'!L15</f>
        <v>0</v>
      </c>
      <c r="M15" s="49">
        <f>'Field data and Beacon'!M15</f>
        <v>0</v>
      </c>
      <c r="N15" s="49">
        <f>'Field data and Beacon'!N15</f>
        <v>0</v>
      </c>
      <c r="O15" s="49">
        <f>'Field data and Beacon'!O15</f>
        <v>0</v>
      </c>
      <c r="P15" s="49">
        <f>'Field data and Beacon'!P15</f>
        <v>0</v>
      </c>
      <c r="Q15" s="49">
        <f>'Field data and Beacon'!Q15</f>
        <v>0</v>
      </c>
      <c r="R15" s="49">
        <f>'Field data and Beacon'!R15</f>
        <v>0</v>
      </c>
      <c r="S15" s="49">
        <f>'Field data and Beacon'!S15</f>
        <v>0</v>
      </c>
      <c r="T15" s="49">
        <f>'Field data and Beacon'!T15</f>
        <v>0</v>
      </c>
      <c r="U15" s="49">
        <f>'Field data and Beacon'!U15</f>
        <v>0</v>
      </c>
      <c r="V15" s="102">
        <f>'Field data and Beacon'!V15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Beacon'!C16</f>
        <v>Medium/Clay</v>
      </c>
      <c r="D16" s="104" t="str">
        <f>'Field data and Beacon'!D16</f>
        <v>Medium/Clay</v>
      </c>
      <c r="E16" s="104" t="str">
        <f>'Field data and Beacon'!E16</f>
        <v>Medium/Clay</v>
      </c>
      <c r="F16" s="104" t="str">
        <f>'Field data and Beacon'!F16</f>
        <v>Medium/Clay</v>
      </c>
      <c r="G16" s="104" t="str">
        <f>'Field data and Beacon'!G16</f>
        <v>Medium/Clay</v>
      </c>
      <c r="H16" s="104" t="str">
        <f>'Field data and Beacon'!H16</f>
        <v>Medium/Clay</v>
      </c>
      <c r="I16" s="104" t="str">
        <f>'Field data and Beacon'!I16</f>
        <v>Medium/Clay</v>
      </c>
      <c r="J16" s="104" t="str">
        <f>'Field data and Beacon'!J16</f>
        <v>Medium/Clay</v>
      </c>
      <c r="K16" s="104" t="str">
        <f>'Field data and Beacon'!K16</f>
        <v>Medium/Clay</v>
      </c>
      <c r="L16" s="104">
        <f>'Field data and Beacon'!L16</f>
        <v>0</v>
      </c>
      <c r="M16" s="104">
        <f>'Field data and Beacon'!M16</f>
        <v>0</v>
      </c>
      <c r="N16" s="104">
        <f>'Field data and Beacon'!N16</f>
        <v>0</v>
      </c>
      <c r="O16" s="104">
        <f>'Field data and Beacon'!O16</f>
        <v>0</v>
      </c>
      <c r="P16" s="104">
        <f>'Field data and Beacon'!P16</f>
        <v>0</v>
      </c>
      <c r="Q16" s="104">
        <f>'Field data and Beacon'!Q16</f>
        <v>0</v>
      </c>
      <c r="R16" s="104">
        <f>'Field data and Beacon'!R16</f>
        <v>0</v>
      </c>
      <c r="S16" s="104">
        <f>'Field data and Beacon'!S16</f>
        <v>0</v>
      </c>
      <c r="T16" s="104">
        <f>'Field data and Beacon'!T16</f>
        <v>0</v>
      </c>
      <c r="U16" s="104">
        <f>'Field data and Beacon'!U16</f>
        <v>0</v>
      </c>
      <c r="V16" s="105">
        <f>'Field data and Beacon'!V16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-39.1</v>
      </c>
      <c r="D19" s="12">
        <f t="shared" ref="D19:V19" si="1">D18-D17</f>
        <v>-64.599999999999994</v>
      </c>
      <c r="E19" s="12">
        <f t="shared" si="1"/>
        <v>-39.1</v>
      </c>
      <c r="F19" s="12">
        <f t="shared" si="1"/>
        <v>-39.1</v>
      </c>
      <c r="G19" s="12">
        <f t="shared" si="1"/>
        <v>-39.1</v>
      </c>
      <c r="H19" s="12">
        <f t="shared" si="1"/>
        <v>-64.599999999999994</v>
      </c>
      <c r="I19" s="12">
        <f t="shared" si="1"/>
        <v>-64.599999999999994</v>
      </c>
      <c r="J19" s="12">
        <f t="shared" si="1"/>
        <v>-79.899999999999991</v>
      </c>
      <c r="K19" s="12">
        <f t="shared" si="1"/>
        <v>-79.899999999999991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(VLOOKUP(D$14,$AI2:$AK26,3,FALSE))*D$15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-138</v>
      </c>
      <c r="D23" s="12">
        <f t="shared" ref="D23:V23" si="3">D22-D21</f>
        <v>-228</v>
      </c>
      <c r="E23" s="12">
        <f t="shared" si="3"/>
        <v>-138</v>
      </c>
      <c r="F23" s="12">
        <f t="shared" si="3"/>
        <v>-138</v>
      </c>
      <c r="G23" s="12">
        <f t="shared" si="3"/>
        <v>-138</v>
      </c>
      <c r="H23" s="12">
        <f t="shared" si="3"/>
        <v>-228</v>
      </c>
      <c r="I23" s="12">
        <f t="shared" si="3"/>
        <v>-228</v>
      </c>
      <c r="J23" s="12">
        <f t="shared" si="3"/>
        <v>-282</v>
      </c>
      <c r="K23" s="12">
        <f t="shared" si="3"/>
        <v>-282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6971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2368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865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8459</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7964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6856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5560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Beacon'!C1:D1</f>
        <v>PAN-029.35</v>
      </c>
      <c r="D1" s="167"/>
      <c r="E1" s="106" t="s">
        <v>45</v>
      </c>
      <c r="F1" s="113">
        <f>'Field data and Beacon'!F1</f>
        <v>22.79</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Beacon'!C2:D2</f>
        <v>EPR/BB3990ZX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Beacon'!C3:D3</f>
        <v>Beacon Foods Ltd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Beacon'!C4:D4</f>
        <v>Garngaled Farm, Llanspyddid, Brecon, Powys LD38PE</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Beacon'!C5:D5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Beacon'!C8</f>
        <v>1515</v>
      </c>
      <c r="D8" s="49">
        <f>'Field data and Beacon'!D8</f>
        <v>4470</v>
      </c>
      <c r="E8" s="49">
        <f>'Field data and Beacon'!E8</f>
        <v>6971</v>
      </c>
      <c r="F8" s="49">
        <f>'Field data and Beacon'!F8</f>
        <v>2368</v>
      </c>
      <c r="G8" s="49">
        <f>'Field data and Beacon'!G8</f>
        <v>865</v>
      </c>
      <c r="H8" s="49">
        <f>'Field data and Beacon'!H8</f>
        <v>8459</v>
      </c>
      <c r="I8" s="49">
        <f>'Field data and Beacon'!I8</f>
        <v>7964</v>
      </c>
      <c r="J8" s="49">
        <f>'Field data and Beacon'!J8</f>
        <v>6856</v>
      </c>
      <c r="K8" s="49">
        <f>'Field data and Beacon'!K8</f>
        <v>5560</v>
      </c>
      <c r="L8" s="49">
        <f>'Field data and Beacon'!L8</f>
        <v>0</v>
      </c>
      <c r="M8" s="49">
        <f>'Field data and Beacon'!M8</f>
        <v>0</v>
      </c>
      <c r="N8" s="49">
        <f>'Field data and Beacon'!N8</f>
        <v>0</v>
      </c>
      <c r="O8" s="49">
        <f>'Field data and Beacon'!O8</f>
        <v>0</v>
      </c>
      <c r="P8" s="49">
        <f>'Field data and Beacon'!P8</f>
        <v>0</v>
      </c>
      <c r="Q8" s="49">
        <f>'Field data and Beacon'!Q8</f>
        <v>0</v>
      </c>
      <c r="R8" s="49">
        <f>'Field data and Beacon'!R8</f>
        <v>0</v>
      </c>
      <c r="S8" s="49">
        <f>'Field data and Beacon'!S8</f>
        <v>0</v>
      </c>
      <c r="T8" s="49">
        <f>'Field data and Beacon'!T8</f>
        <v>0</v>
      </c>
      <c r="U8" s="49">
        <f>'Field data and Beacon'!U8</f>
        <v>0</v>
      </c>
      <c r="V8" s="102">
        <f>'Field data and Beacon'!V8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Beacon'!C9</f>
        <v>low</v>
      </c>
      <c r="D9" s="49" t="str">
        <f>'Field data and Beacon'!D9</f>
        <v>low</v>
      </c>
      <c r="E9" s="49" t="str">
        <f>'Field data and Beacon'!E9</f>
        <v xml:space="preserve">med </v>
      </c>
      <c r="F9" s="49" t="str">
        <f>'Field data and Beacon'!F9</f>
        <v>low</v>
      </c>
      <c r="G9" s="49" t="str">
        <f>'Field data and Beacon'!G9</f>
        <v>low</v>
      </c>
      <c r="H9" s="49" t="str">
        <f>'Field data and Beacon'!H9</f>
        <v xml:space="preserve">med </v>
      </c>
      <c r="I9" s="49" t="str">
        <f>'Field data and Beacon'!I9</f>
        <v>low</v>
      </c>
      <c r="J9" s="49" t="str">
        <f>'Field data and Beacon'!J9</f>
        <v>low</v>
      </c>
      <c r="K9" s="49" t="str">
        <f>'Field data and Beacon'!K9</f>
        <v>low</v>
      </c>
      <c r="L9" s="49">
        <f>'Field data and Beacon'!L9</f>
        <v>0</v>
      </c>
      <c r="M9" s="49">
        <f>'Field data and Beacon'!M9</f>
        <v>0</v>
      </c>
      <c r="N9" s="49">
        <f>'Field data and Beacon'!N9</f>
        <v>0</v>
      </c>
      <c r="O9" s="49">
        <f>'Field data and Beacon'!O9</f>
        <v>0</v>
      </c>
      <c r="P9" s="49">
        <f>'Field data and Beacon'!P9</f>
        <v>0</v>
      </c>
      <c r="Q9" s="49">
        <f>'Field data and Beacon'!Q9</f>
        <v>0</v>
      </c>
      <c r="R9" s="49">
        <f>'Field data and Beacon'!R9</f>
        <v>0</v>
      </c>
      <c r="S9" s="49">
        <f>'Field data and Beacon'!S9</f>
        <v>0</v>
      </c>
      <c r="T9" s="49">
        <f>'Field data and Beacon'!T9</f>
        <v>0</v>
      </c>
      <c r="U9" s="49">
        <f>'Field data and Beacon'!U9</f>
        <v>0</v>
      </c>
      <c r="V9" s="102">
        <f>'Field data and Beacon'!V9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Beacon'!C10</f>
        <v>5.8</v>
      </c>
      <c r="D10" s="49">
        <f>'Field data and Beacon'!D10</f>
        <v>5.8</v>
      </c>
      <c r="E10" s="49">
        <f>'Field data and Beacon'!E10</f>
        <v>6.5</v>
      </c>
      <c r="F10" s="49">
        <f>'Field data and Beacon'!F10</f>
        <v>5.8</v>
      </c>
      <c r="G10" s="49">
        <f>'Field data and Beacon'!G10</f>
        <v>5.9</v>
      </c>
      <c r="H10" s="49">
        <f>'Field data and Beacon'!H10</f>
        <v>6.1</v>
      </c>
      <c r="I10" s="49">
        <f>'Field data and Beacon'!I10</f>
        <v>6.1</v>
      </c>
      <c r="J10" s="49">
        <f>'Field data and Beacon'!J10</f>
        <v>6.1</v>
      </c>
      <c r="K10" s="49">
        <f>'Field data and Beacon'!K10</f>
        <v>6.1</v>
      </c>
      <c r="L10" s="49">
        <f>'Field data and Beacon'!L10</f>
        <v>0</v>
      </c>
      <c r="M10" s="49">
        <f>'Field data and Beacon'!M10</f>
        <v>0</v>
      </c>
      <c r="N10" s="49">
        <f>'Field data and Beacon'!N10</f>
        <v>0</v>
      </c>
      <c r="O10" s="49">
        <f>'Field data and Beacon'!O10</f>
        <v>0</v>
      </c>
      <c r="P10" s="49">
        <f>'Field data and Beacon'!P10</f>
        <v>0</v>
      </c>
      <c r="Q10" s="49">
        <f>'Field data and Beacon'!Q10</f>
        <v>0</v>
      </c>
      <c r="R10" s="49">
        <f>'Field data and Beacon'!R10</f>
        <v>0</v>
      </c>
      <c r="S10" s="49">
        <f>'Field data and Beacon'!S10</f>
        <v>0</v>
      </c>
      <c r="T10" s="49">
        <f>'Field data and Beacon'!T10</f>
        <v>0</v>
      </c>
      <c r="U10" s="49">
        <f>'Field data and Beacon'!U10</f>
        <v>0</v>
      </c>
      <c r="V10" s="102">
        <f>'Field data and Beacon'!V10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Beacon'!C11</f>
        <v>3</v>
      </c>
      <c r="D11" s="49">
        <f>'Field data and Beacon'!D11</f>
        <v>2</v>
      </c>
      <c r="E11" s="49">
        <f>'Field data and Beacon'!E11</f>
        <v>3</v>
      </c>
      <c r="F11" s="49">
        <f>'Field data and Beacon'!F11</f>
        <v>3</v>
      </c>
      <c r="G11" s="49">
        <f>'Field data and Beacon'!G11</f>
        <v>3</v>
      </c>
      <c r="H11" s="49">
        <f>'Field data and Beacon'!H11</f>
        <v>2</v>
      </c>
      <c r="I11" s="49">
        <f>'Field data and Beacon'!I11</f>
        <v>2</v>
      </c>
      <c r="J11" s="49">
        <f>'Field data and Beacon'!J11</f>
        <v>3</v>
      </c>
      <c r="K11" s="49">
        <f>'Field data and Beacon'!K11</f>
        <v>3</v>
      </c>
      <c r="L11" s="49">
        <f>'Field data and Beacon'!L11</f>
        <v>0</v>
      </c>
      <c r="M11" s="49">
        <f>'Field data and Beacon'!M11</f>
        <v>0</v>
      </c>
      <c r="N11" s="49">
        <f>'Field data and Beacon'!N11</f>
        <v>0</v>
      </c>
      <c r="O11" s="49">
        <f>'Field data and Beacon'!O11</f>
        <v>0</v>
      </c>
      <c r="P11" s="49">
        <f>'Field data and Beacon'!P11</f>
        <v>0</v>
      </c>
      <c r="Q11" s="49">
        <f>'Field data and Beacon'!Q11</f>
        <v>0</v>
      </c>
      <c r="R11" s="49">
        <f>'Field data and Beacon'!R11</f>
        <v>0</v>
      </c>
      <c r="S11" s="49">
        <f>'Field data and Beacon'!S11</f>
        <v>0</v>
      </c>
      <c r="T11" s="49">
        <f>'Field data and Beacon'!T11</f>
        <v>0</v>
      </c>
      <c r="U11" s="49">
        <f>'Field data and Beacon'!U11</f>
        <v>0</v>
      </c>
      <c r="V11" s="102">
        <f>'Field data and Beacon'!V11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Beacon'!C12</f>
        <v>4</v>
      </c>
      <c r="D12" s="49">
        <f>'Field data and Beacon'!D12</f>
        <v>1</v>
      </c>
      <c r="E12" s="49">
        <f>'Field data and Beacon'!E12</f>
        <v>1</v>
      </c>
      <c r="F12" s="49">
        <f>'Field data and Beacon'!F12</f>
        <v>2</v>
      </c>
      <c r="G12" s="49">
        <f>'Field data and Beacon'!G12</f>
        <v>2</v>
      </c>
      <c r="H12" s="49">
        <f>'Field data and Beacon'!H12</f>
        <v>1</v>
      </c>
      <c r="I12" s="49">
        <f>'Field data and Beacon'!I12</f>
        <v>1</v>
      </c>
      <c r="J12" s="49">
        <f>'Field data and Beacon'!J12</f>
        <v>1</v>
      </c>
      <c r="K12" s="49">
        <f>'Field data and Beacon'!K12</f>
        <v>2</v>
      </c>
      <c r="L12" s="49">
        <f>'Field data and Beacon'!L12</f>
        <v>0</v>
      </c>
      <c r="M12" s="49">
        <f>'Field data and Beacon'!M12</f>
        <v>0</v>
      </c>
      <c r="N12" s="49">
        <f>'Field data and Beacon'!N12</f>
        <v>0</v>
      </c>
      <c r="O12" s="49">
        <f>'Field data and Beacon'!O12</f>
        <v>0</v>
      </c>
      <c r="P12" s="49">
        <f>'Field data and Beacon'!P12</f>
        <v>0</v>
      </c>
      <c r="Q12" s="49">
        <f>'Field data and Beacon'!Q12</f>
        <v>0</v>
      </c>
      <c r="R12" s="49">
        <f>'Field data and Beacon'!R12</f>
        <v>0</v>
      </c>
      <c r="S12" s="49">
        <f>'Field data and Beacon'!S12</f>
        <v>0</v>
      </c>
      <c r="T12" s="49">
        <f>'Field data and Beacon'!T12</f>
        <v>0</v>
      </c>
      <c r="U12" s="49">
        <f>'Field data and Beacon'!U12</f>
        <v>0</v>
      </c>
      <c r="V12" s="102">
        <f>'Field data and Beacon'!V12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Beacon'!C13</f>
        <v>3</v>
      </c>
      <c r="D13" s="49">
        <f>'Field data and Beacon'!D13</f>
        <v>2</v>
      </c>
      <c r="E13" s="49">
        <f>'Field data and Beacon'!E13</f>
        <v>2</v>
      </c>
      <c r="F13" s="49">
        <f>'Field data and Beacon'!F13</f>
        <v>2</v>
      </c>
      <c r="G13" s="49">
        <f>'Field data and Beacon'!G13</f>
        <v>2</v>
      </c>
      <c r="H13" s="49">
        <f>'Field data and Beacon'!H13</f>
        <v>2</v>
      </c>
      <c r="I13" s="49">
        <f>'Field data and Beacon'!I13</f>
        <v>2</v>
      </c>
      <c r="J13" s="49">
        <f>'Field data and Beacon'!J13</f>
        <v>2</v>
      </c>
      <c r="K13" s="49">
        <f>'Field data and Beacon'!K13</f>
        <v>2</v>
      </c>
      <c r="L13" s="49">
        <f>'Field data and Beacon'!L13</f>
        <v>0</v>
      </c>
      <c r="M13" s="49">
        <f>'Field data and Beacon'!M13</f>
        <v>0</v>
      </c>
      <c r="N13" s="49">
        <f>'Field data and Beacon'!N13</f>
        <v>0</v>
      </c>
      <c r="O13" s="49">
        <f>'Field data and Beacon'!O13</f>
        <v>0</v>
      </c>
      <c r="P13" s="49">
        <f>'Field data and Beacon'!P13</f>
        <v>0</v>
      </c>
      <c r="Q13" s="49">
        <f>'Field data and Beacon'!Q13</f>
        <v>0</v>
      </c>
      <c r="R13" s="49">
        <f>'Field data and Beacon'!R13</f>
        <v>0</v>
      </c>
      <c r="S13" s="49">
        <f>'Field data and Beacon'!S13</f>
        <v>0</v>
      </c>
      <c r="T13" s="49">
        <f>'Field data and Beacon'!T13</f>
        <v>0</v>
      </c>
      <c r="U13" s="49">
        <f>'Field data and Beacon'!U13</f>
        <v>0</v>
      </c>
      <c r="V13" s="102">
        <f>'Field data and Beacon'!V13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Beacon'!C14</f>
        <v xml:space="preserve">Grass Silage (25% DM) </v>
      </c>
      <c r="D14" s="83" t="str">
        <f>'Field data and Beacon'!D14</f>
        <v xml:space="preserve">Grass Silage (25% DM) </v>
      </c>
      <c r="E14" s="83" t="str">
        <f>'Field data and Beacon'!E14</f>
        <v xml:space="preserve">Grass Silage (25% DM) </v>
      </c>
      <c r="F14" s="83" t="str">
        <f>'Field data and Beacon'!F14</f>
        <v xml:space="preserve">Grass Silage (25% DM) </v>
      </c>
      <c r="G14" s="83" t="str">
        <f>'Field data and Beacon'!G14</f>
        <v xml:space="preserve">Grass Silage (25% DM) </v>
      </c>
      <c r="H14" s="83" t="str">
        <f>'Field data and Beacon'!H14</f>
        <v xml:space="preserve">Grass Silage (25% DM) </v>
      </c>
      <c r="I14" s="83" t="str">
        <f>'Field data and Beacon'!I14</f>
        <v xml:space="preserve">Grass Silage (25% DM) </v>
      </c>
      <c r="J14" s="83" t="str">
        <f>'Field data and Beacon'!J14</f>
        <v xml:space="preserve">Grass Silage (25% DM) </v>
      </c>
      <c r="K14" s="83" t="str">
        <f>'Field data and Beacon'!K14</f>
        <v xml:space="preserve">Grass Silage (25% DM) </v>
      </c>
      <c r="L14" s="83">
        <f>'Field data and Beacon'!L14</f>
        <v>0</v>
      </c>
      <c r="M14" s="83">
        <f>'Field data and Beacon'!M14</f>
        <v>0</v>
      </c>
      <c r="N14" s="83">
        <f>'Field data and Beacon'!N14</f>
        <v>0</v>
      </c>
      <c r="O14" s="83">
        <f>'Field data and Beacon'!O14</f>
        <v>0</v>
      </c>
      <c r="P14" s="83">
        <f>'Field data and Beacon'!P14</f>
        <v>0</v>
      </c>
      <c r="Q14" s="83">
        <f>'Field data and Beacon'!Q14</f>
        <v>0</v>
      </c>
      <c r="R14" s="83">
        <f>'Field data and Beacon'!R14</f>
        <v>0</v>
      </c>
      <c r="S14" s="83">
        <f>'Field data and Beacon'!S14</f>
        <v>0</v>
      </c>
      <c r="T14" s="83">
        <f>'Field data and Beacon'!T14</f>
        <v>0</v>
      </c>
      <c r="U14" s="83">
        <f>'Field data and Beacon'!U14</f>
        <v>0</v>
      </c>
      <c r="V14" s="103">
        <f>'Field data and Beacon'!V14</f>
        <v>0</v>
      </c>
      <c r="AD14" s="22" t="s">
        <v>138</v>
      </c>
      <c r="AE14" s="22">
        <v>6</v>
      </c>
      <c r="AI14" s="43" t="s">
        <v>119</v>
      </c>
      <c r="AJ14" s="44">
        <v>0.8</v>
      </c>
      <c r="AK14" s="45">
        <v>1.7</v>
      </c>
      <c r="AL14" s="9">
        <v>12</v>
      </c>
      <c r="AM14" s="9">
        <v>6.7</v>
      </c>
      <c r="AN14" s="9" t="s">
        <v>135</v>
      </c>
    </row>
    <row r="15" spans="1:41" ht="13" x14ac:dyDescent="0.25">
      <c r="A15" s="152" t="s">
        <v>9</v>
      </c>
      <c r="B15" s="153"/>
      <c r="C15" s="49">
        <f>'Field data and Beacon'!C15</f>
        <v>23</v>
      </c>
      <c r="D15" s="49">
        <f>'Field data and Beacon'!D15</f>
        <v>38</v>
      </c>
      <c r="E15" s="49">
        <f>'Field data and Beacon'!E15</f>
        <v>23</v>
      </c>
      <c r="F15" s="49">
        <f>'Field data and Beacon'!F15</f>
        <v>23</v>
      </c>
      <c r="G15" s="49">
        <f>'Field data and Beacon'!G15</f>
        <v>23</v>
      </c>
      <c r="H15" s="49">
        <f>'Field data and Beacon'!H15</f>
        <v>38</v>
      </c>
      <c r="I15" s="49">
        <f>'Field data and Beacon'!I15</f>
        <v>38</v>
      </c>
      <c r="J15" s="49">
        <f>'Field data and Beacon'!J15</f>
        <v>47</v>
      </c>
      <c r="K15" s="49">
        <f>'Field data and Beacon'!K15</f>
        <v>47</v>
      </c>
      <c r="L15" s="49">
        <f>'Field data and Beacon'!L15</f>
        <v>0</v>
      </c>
      <c r="M15" s="49">
        <f>'Field data and Beacon'!M15</f>
        <v>0</v>
      </c>
      <c r="N15" s="49">
        <f>'Field data and Beacon'!N15</f>
        <v>0</v>
      </c>
      <c r="O15" s="49">
        <f>'Field data and Beacon'!O15</f>
        <v>0</v>
      </c>
      <c r="P15" s="49">
        <f>'Field data and Beacon'!P15</f>
        <v>0</v>
      </c>
      <c r="Q15" s="49">
        <f>'Field data and Beacon'!Q15</f>
        <v>0</v>
      </c>
      <c r="R15" s="49">
        <f>'Field data and Beacon'!R15</f>
        <v>0</v>
      </c>
      <c r="S15" s="49">
        <f>'Field data and Beacon'!S15</f>
        <v>0</v>
      </c>
      <c r="T15" s="49">
        <f>'Field data and Beacon'!T15</f>
        <v>0</v>
      </c>
      <c r="U15" s="49">
        <f>'Field data and Beacon'!U15</f>
        <v>0</v>
      </c>
      <c r="V15" s="102">
        <f>'Field data and Beacon'!V15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Beacon'!C16</f>
        <v>Medium/Clay</v>
      </c>
      <c r="D16" s="104" t="str">
        <f>'Field data and Beacon'!D16</f>
        <v>Medium/Clay</v>
      </c>
      <c r="E16" s="104" t="str">
        <f>'Field data and Beacon'!E16</f>
        <v>Medium/Clay</v>
      </c>
      <c r="F16" s="104" t="str">
        <f>'Field data and Beacon'!F16</f>
        <v>Medium/Clay</v>
      </c>
      <c r="G16" s="104" t="str">
        <f>'Field data and Beacon'!G16</f>
        <v>Medium/Clay</v>
      </c>
      <c r="H16" s="104" t="str">
        <f>'Field data and Beacon'!H16</f>
        <v>Medium/Clay</v>
      </c>
      <c r="I16" s="104" t="str">
        <f>'Field data and Beacon'!I16</f>
        <v>Medium/Clay</v>
      </c>
      <c r="J16" s="104" t="str">
        <f>'Field data and Beacon'!J16</f>
        <v>Medium/Clay</v>
      </c>
      <c r="K16" s="104" t="str">
        <f>'Field data and Beacon'!K16</f>
        <v>Medium/Clay</v>
      </c>
      <c r="L16" s="104">
        <f>'Field data and Beacon'!L16</f>
        <v>0</v>
      </c>
      <c r="M16" s="104">
        <f>'Field data and Beacon'!M16</f>
        <v>0</v>
      </c>
      <c r="N16" s="104">
        <f>'Field data and Beacon'!N16</f>
        <v>0</v>
      </c>
      <c r="O16" s="104">
        <f>'Field data and Beacon'!O16</f>
        <v>0</v>
      </c>
      <c r="P16" s="104">
        <f>'Field data and Beacon'!P16</f>
        <v>0</v>
      </c>
      <c r="Q16" s="104">
        <f>'Field data and Beacon'!Q16</f>
        <v>0</v>
      </c>
      <c r="R16" s="104">
        <f>'Field data and Beacon'!R16</f>
        <v>0</v>
      </c>
      <c r="S16" s="104">
        <f>'Field data and Beacon'!S16</f>
        <v>0</v>
      </c>
      <c r="T16" s="104">
        <f>'Field data and Beacon'!T16</f>
        <v>0</v>
      </c>
      <c r="U16" s="104">
        <f>'Field data and Beacon'!U16</f>
        <v>0</v>
      </c>
      <c r="V16" s="105">
        <f>'Field data and Beacon'!V16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-39.1</v>
      </c>
      <c r="D19" s="12">
        <f t="shared" ref="D19:V19" si="1">D18-D17</f>
        <v>-64.599999999999994</v>
      </c>
      <c r="E19" s="12">
        <f t="shared" si="1"/>
        <v>-39.1</v>
      </c>
      <c r="F19" s="12">
        <f t="shared" si="1"/>
        <v>-39.1</v>
      </c>
      <c r="G19" s="12">
        <f t="shared" si="1"/>
        <v>-39.1</v>
      </c>
      <c r="H19" s="12">
        <f t="shared" si="1"/>
        <v>-64.599999999999994</v>
      </c>
      <c r="I19" s="12">
        <f t="shared" si="1"/>
        <v>-64.599999999999994</v>
      </c>
      <c r="J19" s="12">
        <f t="shared" si="1"/>
        <v>-79.899999999999991</v>
      </c>
      <c r="K19" s="12">
        <f t="shared" si="1"/>
        <v>-79.899999999999991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(VLOOKUP(D$14,$AI2:$AK26,3,FALSE))*D$15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-138</v>
      </c>
      <c r="D23" s="12">
        <f t="shared" ref="D23:V23" si="3">D22-D21</f>
        <v>-228</v>
      </c>
      <c r="E23" s="12">
        <f t="shared" si="3"/>
        <v>-138</v>
      </c>
      <c r="F23" s="12">
        <f t="shared" si="3"/>
        <v>-138</v>
      </c>
      <c r="G23" s="12">
        <f t="shared" si="3"/>
        <v>-138</v>
      </c>
      <c r="H23" s="12">
        <f t="shared" si="3"/>
        <v>-228</v>
      </c>
      <c r="I23" s="12">
        <f t="shared" si="3"/>
        <v>-228</v>
      </c>
      <c r="J23" s="12">
        <f t="shared" si="3"/>
        <v>-282</v>
      </c>
      <c r="K23" s="12">
        <f t="shared" si="3"/>
        <v>-282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6971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2368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865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8459</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7964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6856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5560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Beacon'!C1:D1</f>
        <v>PAN-029.35</v>
      </c>
      <c r="D1" s="167"/>
      <c r="E1" s="106" t="s">
        <v>45</v>
      </c>
      <c r="F1" s="113">
        <f>'Field data and Beacon'!F1</f>
        <v>22.79</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Beacon'!C2:D2</f>
        <v>EPR/BB3990ZX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Beacon'!C3:D3</f>
        <v>Beacon Foods Ltd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Beacon'!C4:D4</f>
        <v>Garngaled Farm, Llanspyddid, Brecon, Powys LD38PE</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Beacon'!C5:D5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Beacon'!C8</f>
        <v>1515</v>
      </c>
      <c r="D8" s="49">
        <f>'Field data and Beacon'!D8</f>
        <v>4470</v>
      </c>
      <c r="E8" s="49">
        <f>'Field data and Beacon'!E8</f>
        <v>6971</v>
      </c>
      <c r="F8" s="49">
        <f>'Field data and Beacon'!F8</f>
        <v>2368</v>
      </c>
      <c r="G8" s="49">
        <f>'Field data and Beacon'!G8</f>
        <v>865</v>
      </c>
      <c r="H8" s="49">
        <f>'Field data and Beacon'!H8</f>
        <v>8459</v>
      </c>
      <c r="I8" s="49">
        <f>'Field data and Beacon'!I8</f>
        <v>7964</v>
      </c>
      <c r="J8" s="49">
        <f>'Field data and Beacon'!J8</f>
        <v>6856</v>
      </c>
      <c r="K8" s="49">
        <f>'Field data and Beacon'!K8</f>
        <v>5560</v>
      </c>
      <c r="L8" s="49">
        <f>'Field data and Beacon'!L8</f>
        <v>0</v>
      </c>
      <c r="M8" s="49">
        <f>'Field data and Beacon'!M8</f>
        <v>0</v>
      </c>
      <c r="N8" s="49">
        <f>'Field data and Beacon'!N8</f>
        <v>0</v>
      </c>
      <c r="O8" s="49">
        <f>'Field data and Beacon'!O8</f>
        <v>0</v>
      </c>
      <c r="P8" s="49">
        <f>'Field data and Beacon'!P8</f>
        <v>0</v>
      </c>
      <c r="Q8" s="49">
        <f>'Field data and Beacon'!Q8</f>
        <v>0</v>
      </c>
      <c r="R8" s="49">
        <f>'Field data and Beacon'!R8</f>
        <v>0</v>
      </c>
      <c r="S8" s="49">
        <f>'Field data and Beacon'!S8</f>
        <v>0</v>
      </c>
      <c r="T8" s="49">
        <f>'Field data and Beacon'!T8</f>
        <v>0</v>
      </c>
      <c r="U8" s="49">
        <f>'Field data and Beacon'!U8</f>
        <v>0</v>
      </c>
      <c r="V8" s="102">
        <f>'Field data and Beacon'!V8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Beacon'!C9</f>
        <v>low</v>
      </c>
      <c r="D9" s="49" t="str">
        <f>'Field data and Beacon'!D9</f>
        <v>low</v>
      </c>
      <c r="E9" s="49" t="str">
        <f>'Field data and Beacon'!E9</f>
        <v xml:space="preserve">med </v>
      </c>
      <c r="F9" s="49" t="str">
        <f>'Field data and Beacon'!F9</f>
        <v>low</v>
      </c>
      <c r="G9" s="49" t="str">
        <f>'Field data and Beacon'!G9</f>
        <v>low</v>
      </c>
      <c r="H9" s="49" t="str">
        <f>'Field data and Beacon'!H9</f>
        <v xml:space="preserve">med </v>
      </c>
      <c r="I9" s="49" t="str">
        <f>'Field data and Beacon'!I9</f>
        <v>low</v>
      </c>
      <c r="J9" s="49" t="str">
        <f>'Field data and Beacon'!J9</f>
        <v>low</v>
      </c>
      <c r="K9" s="49" t="str">
        <f>'Field data and Beacon'!K9</f>
        <v>low</v>
      </c>
      <c r="L9" s="49">
        <f>'Field data and Beacon'!L9</f>
        <v>0</v>
      </c>
      <c r="M9" s="49">
        <f>'Field data and Beacon'!M9</f>
        <v>0</v>
      </c>
      <c r="N9" s="49">
        <f>'Field data and Beacon'!N9</f>
        <v>0</v>
      </c>
      <c r="O9" s="49">
        <f>'Field data and Beacon'!O9</f>
        <v>0</v>
      </c>
      <c r="P9" s="49">
        <f>'Field data and Beacon'!P9</f>
        <v>0</v>
      </c>
      <c r="Q9" s="49">
        <f>'Field data and Beacon'!Q9</f>
        <v>0</v>
      </c>
      <c r="R9" s="49">
        <f>'Field data and Beacon'!R9</f>
        <v>0</v>
      </c>
      <c r="S9" s="49">
        <f>'Field data and Beacon'!S9</f>
        <v>0</v>
      </c>
      <c r="T9" s="49">
        <f>'Field data and Beacon'!T9</f>
        <v>0</v>
      </c>
      <c r="U9" s="49">
        <f>'Field data and Beacon'!U9</f>
        <v>0</v>
      </c>
      <c r="V9" s="102">
        <f>'Field data and Beacon'!V9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Beacon'!C10</f>
        <v>5.8</v>
      </c>
      <c r="D10" s="49">
        <f>'Field data and Beacon'!D10</f>
        <v>5.8</v>
      </c>
      <c r="E10" s="49">
        <f>'Field data and Beacon'!E10</f>
        <v>6.5</v>
      </c>
      <c r="F10" s="49">
        <f>'Field data and Beacon'!F10</f>
        <v>5.8</v>
      </c>
      <c r="G10" s="49">
        <f>'Field data and Beacon'!G10</f>
        <v>5.9</v>
      </c>
      <c r="H10" s="49">
        <f>'Field data and Beacon'!H10</f>
        <v>6.1</v>
      </c>
      <c r="I10" s="49">
        <f>'Field data and Beacon'!I10</f>
        <v>6.1</v>
      </c>
      <c r="J10" s="49">
        <f>'Field data and Beacon'!J10</f>
        <v>6.1</v>
      </c>
      <c r="K10" s="49">
        <f>'Field data and Beacon'!K10</f>
        <v>6.1</v>
      </c>
      <c r="L10" s="49">
        <f>'Field data and Beacon'!L10</f>
        <v>0</v>
      </c>
      <c r="M10" s="49">
        <f>'Field data and Beacon'!M10</f>
        <v>0</v>
      </c>
      <c r="N10" s="49">
        <f>'Field data and Beacon'!N10</f>
        <v>0</v>
      </c>
      <c r="O10" s="49">
        <f>'Field data and Beacon'!O10</f>
        <v>0</v>
      </c>
      <c r="P10" s="49">
        <f>'Field data and Beacon'!P10</f>
        <v>0</v>
      </c>
      <c r="Q10" s="49">
        <f>'Field data and Beacon'!Q10</f>
        <v>0</v>
      </c>
      <c r="R10" s="49">
        <f>'Field data and Beacon'!R10</f>
        <v>0</v>
      </c>
      <c r="S10" s="49">
        <f>'Field data and Beacon'!S10</f>
        <v>0</v>
      </c>
      <c r="T10" s="49">
        <f>'Field data and Beacon'!T10</f>
        <v>0</v>
      </c>
      <c r="U10" s="49">
        <f>'Field data and Beacon'!U10</f>
        <v>0</v>
      </c>
      <c r="V10" s="102">
        <f>'Field data and Beacon'!V10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Beacon'!C11</f>
        <v>3</v>
      </c>
      <c r="D11" s="49">
        <f>'Field data and Beacon'!D11</f>
        <v>2</v>
      </c>
      <c r="E11" s="49">
        <f>'Field data and Beacon'!E11</f>
        <v>3</v>
      </c>
      <c r="F11" s="49">
        <f>'Field data and Beacon'!F11</f>
        <v>3</v>
      </c>
      <c r="G11" s="49">
        <f>'Field data and Beacon'!G11</f>
        <v>3</v>
      </c>
      <c r="H11" s="49">
        <f>'Field data and Beacon'!H11</f>
        <v>2</v>
      </c>
      <c r="I11" s="49">
        <f>'Field data and Beacon'!I11</f>
        <v>2</v>
      </c>
      <c r="J11" s="49">
        <f>'Field data and Beacon'!J11</f>
        <v>3</v>
      </c>
      <c r="K11" s="49">
        <f>'Field data and Beacon'!K11</f>
        <v>3</v>
      </c>
      <c r="L11" s="49">
        <f>'Field data and Beacon'!L11</f>
        <v>0</v>
      </c>
      <c r="M11" s="49">
        <f>'Field data and Beacon'!M11</f>
        <v>0</v>
      </c>
      <c r="N11" s="49">
        <f>'Field data and Beacon'!N11</f>
        <v>0</v>
      </c>
      <c r="O11" s="49">
        <f>'Field data and Beacon'!O11</f>
        <v>0</v>
      </c>
      <c r="P11" s="49">
        <f>'Field data and Beacon'!P11</f>
        <v>0</v>
      </c>
      <c r="Q11" s="49">
        <f>'Field data and Beacon'!Q11</f>
        <v>0</v>
      </c>
      <c r="R11" s="49">
        <f>'Field data and Beacon'!R11</f>
        <v>0</v>
      </c>
      <c r="S11" s="49">
        <f>'Field data and Beacon'!S11</f>
        <v>0</v>
      </c>
      <c r="T11" s="49">
        <f>'Field data and Beacon'!T11</f>
        <v>0</v>
      </c>
      <c r="U11" s="49">
        <f>'Field data and Beacon'!U11</f>
        <v>0</v>
      </c>
      <c r="V11" s="102">
        <f>'Field data and Beacon'!V11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Beacon'!C12</f>
        <v>4</v>
      </c>
      <c r="D12" s="49">
        <f>'Field data and Beacon'!D12</f>
        <v>1</v>
      </c>
      <c r="E12" s="49">
        <f>'Field data and Beacon'!E12</f>
        <v>1</v>
      </c>
      <c r="F12" s="49">
        <f>'Field data and Beacon'!F12</f>
        <v>2</v>
      </c>
      <c r="G12" s="49">
        <f>'Field data and Beacon'!G12</f>
        <v>2</v>
      </c>
      <c r="H12" s="49">
        <f>'Field data and Beacon'!H12</f>
        <v>1</v>
      </c>
      <c r="I12" s="49">
        <f>'Field data and Beacon'!I12</f>
        <v>1</v>
      </c>
      <c r="J12" s="49">
        <f>'Field data and Beacon'!J12</f>
        <v>1</v>
      </c>
      <c r="K12" s="49">
        <f>'Field data and Beacon'!K12</f>
        <v>2</v>
      </c>
      <c r="L12" s="49">
        <f>'Field data and Beacon'!L12</f>
        <v>0</v>
      </c>
      <c r="M12" s="49">
        <f>'Field data and Beacon'!M12</f>
        <v>0</v>
      </c>
      <c r="N12" s="49">
        <f>'Field data and Beacon'!N12</f>
        <v>0</v>
      </c>
      <c r="O12" s="49">
        <f>'Field data and Beacon'!O12</f>
        <v>0</v>
      </c>
      <c r="P12" s="49">
        <f>'Field data and Beacon'!P12</f>
        <v>0</v>
      </c>
      <c r="Q12" s="49">
        <f>'Field data and Beacon'!Q12</f>
        <v>0</v>
      </c>
      <c r="R12" s="49">
        <f>'Field data and Beacon'!R12</f>
        <v>0</v>
      </c>
      <c r="S12" s="49">
        <f>'Field data and Beacon'!S12</f>
        <v>0</v>
      </c>
      <c r="T12" s="49">
        <f>'Field data and Beacon'!T12</f>
        <v>0</v>
      </c>
      <c r="U12" s="49">
        <f>'Field data and Beacon'!U12</f>
        <v>0</v>
      </c>
      <c r="V12" s="102">
        <f>'Field data and Beacon'!V12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Beacon'!C13</f>
        <v>3</v>
      </c>
      <c r="D13" s="49">
        <f>'Field data and Beacon'!D13</f>
        <v>2</v>
      </c>
      <c r="E13" s="49">
        <f>'Field data and Beacon'!E13</f>
        <v>2</v>
      </c>
      <c r="F13" s="49">
        <f>'Field data and Beacon'!F13</f>
        <v>2</v>
      </c>
      <c r="G13" s="49">
        <f>'Field data and Beacon'!G13</f>
        <v>2</v>
      </c>
      <c r="H13" s="49">
        <f>'Field data and Beacon'!H13</f>
        <v>2</v>
      </c>
      <c r="I13" s="49">
        <f>'Field data and Beacon'!I13</f>
        <v>2</v>
      </c>
      <c r="J13" s="49">
        <f>'Field data and Beacon'!J13</f>
        <v>2</v>
      </c>
      <c r="K13" s="49">
        <f>'Field data and Beacon'!K13</f>
        <v>2</v>
      </c>
      <c r="L13" s="49">
        <f>'Field data and Beacon'!L13</f>
        <v>0</v>
      </c>
      <c r="M13" s="49">
        <f>'Field data and Beacon'!M13</f>
        <v>0</v>
      </c>
      <c r="N13" s="49">
        <f>'Field data and Beacon'!N13</f>
        <v>0</v>
      </c>
      <c r="O13" s="49">
        <f>'Field data and Beacon'!O13</f>
        <v>0</v>
      </c>
      <c r="P13" s="49">
        <f>'Field data and Beacon'!P13</f>
        <v>0</v>
      </c>
      <c r="Q13" s="49">
        <f>'Field data and Beacon'!Q13</f>
        <v>0</v>
      </c>
      <c r="R13" s="49">
        <f>'Field data and Beacon'!R13</f>
        <v>0</v>
      </c>
      <c r="S13" s="49">
        <f>'Field data and Beacon'!S13</f>
        <v>0</v>
      </c>
      <c r="T13" s="49">
        <f>'Field data and Beacon'!T13</f>
        <v>0</v>
      </c>
      <c r="U13" s="49">
        <f>'Field data and Beacon'!U13</f>
        <v>0</v>
      </c>
      <c r="V13" s="102">
        <f>'Field data and Beacon'!V13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Beacon'!C14</f>
        <v xml:space="preserve">Grass Silage (25% DM) </v>
      </c>
      <c r="D14" s="83" t="str">
        <f>'Field data and Beacon'!D14</f>
        <v xml:space="preserve">Grass Silage (25% DM) </v>
      </c>
      <c r="E14" s="83" t="str">
        <f>'Field data and Beacon'!E14</f>
        <v xml:space="preserve">Grass Silage (25% DM) </v>
      </c>
      <c r="F14" s="83" t="str">
        <f>'Field data and Beacon'!F14</f>
        <v xml:space="preserve">Grass Silage (25% DM) </v>
      </c>
      <c r="G14" s="83" t="str">
        <f>'Field data and Beacon'!G14</f>
        <v xml:space="preserve">Grass Silage (25% DM) </v>
      </c>
      <c r="H14" s="83" t="str">
        <f>'Field data and Beacon'!H14</f>
        <v xml:space="preserve">Grass Silage (25% DM) </v>
      </c>
      <c r="I14" s="83" t="str">
        <f>'Field data and Beacon'!I14</f>
        <v xml:space="preserve">Grass Silage (25% DM) </v>
      </c>
      <c r="J14" s="83" t="str">
        <f>'Field data and Beacon'!J14</f>
        <v xml:space="preserve">Grass Silage (25% DM) </v>
      </c>
      <c r="K14" s="83" t="str">
        <f>'Field data and Beacon'!K14</f>
        <v xml:space="preserve">Grass Silage (25% DM) </v>
      </c>
      <c r="L14" s="83">
        <f>'Field data and Beacon'!L14</f>
        <v>0</v>
      </c>
      <c r="M14" s="83">
        <f>'Field data and Beacon'!M14</f>
        <v>0</v>
      </c>
      <c r="N14" s="83">
        <f>'Field data and Beacon'!N14</f>
        <v>0</v>
      </c>
      <c r="O14" s="83">
        <f>'Field data and Beacon'!O14</f>
        <v>0</v>
      </c>
      <c r="P14" s="83">
        <f>'Field data and Beacon'!P14</f>
        <v>0</v>
      </c>
      <c r="Q14" s="83">
        <f>'Field data and Beacon'!Q14</f>
        <v>0</v>
      </c>
      <c r="R14" s="83">
        <f>'Field data and Beacon'!R14</f>
        <v>0</v>
      </c>
      <c r="S14" s="83">
        <f>'Field data and Beacon'!S14</f>
        <v>0</v>
      </c>
      <c r="T14" s="83">
        <f>'Field data and Beacon'!T14</f>
        <v>0</v>
      </c>
      <c r="U14" s="83">
        <f>'Field data and Beacon'!U14</f>
        <v>0</v>
      </c>
      <c r="V14" s="103">
        <f>'Field data and Beacon'!V14</f>
        <v>0</v>
      </c>
      <c r="AD14" s="22" t="s">
        <v>138</v>
      </c>
      <c r="AE14" s="22">
        <v>6</v>
      </c>
      <c r="AI14" s="43" t="s">
        <v>119</v>
      </c>
      <c r="AJ14" s="44">
        <v>0.8</v>
      </c>
      <c r="AK14" s="45">
        <v>1.7</v>
      </c>
      <c r="AL14" s="9">
        <v>12</v>
      </c>
      <c r="AM14" s="9">
        <v>6.7</v>
      </c>
      <c r="AN14" s="9" t="s">
        <v>135</v>
      </c>
    </row>
    <row r="15" spans="1:41" ht="13" x14ac:dyDescent="0.25">
      <c r="A15" s="152" t="s">
        <v>9</v>
      </c>
      <c r="B15" s="153"/>
      <c r="C15" s="49">
        <f>'Field data and Beacon'!C15</f>
        <v>23</v>
      </c>
      <c r="D15" s="49">
        <f>'Field data and Beacon'!D15</f>
        <v>38</v>
      </c>
      <c r="E15" s="49">
        <f>'Field data and Beacon'!E15</f>
        <v>23</v>
      </c>
      <c r="F15" s="49">
        <f>'Field data and Beacon'!F15</f>
        <v>23</v>
      </c>
      <c r="G15" s="49">
        <f>'Field data and Beacon'!G15</f>
        <v>23</v>
      </c>
      <c r="H15" s="49">
        <f>'Field data and Beacon'!H15</f>
        <v>38</v>
      </c>
      <c r="I15" s="49">
        <f>'Field data and Beacon'!I15</f>
        <v>38</v>
      </c>
      <c r="J15" s="49">
        <f>'Field data and Beacon'!J15</f>
        <v>47</v>
      </c>
      <c r="K15" s="49">
        <f>'Field data and Beacon'!K15</f>
        <v>47</v>
      </c>
      <c r="L15" s="49">
        <f>'Field data and Beacon'!L15</f>
        <v>0</v>
      </c>
      <c r="M15" s="49">
        <f>'Field data and Beacon'!M15</f>
        <v>0</v>
      </c>
      <c r="N15" s="49">
        <f>'Field data and Beacon'!N15</f>
        <v>0</v>
      </c>
      <c r="O15" s="49">
        <f>'Field data and Beacon'!O15</f>
        <v>0</v>
      </c>
      <c r="P15" s="49">
        <f>'Field data and Beacon'!P15</f>
        <v>0</v>
      </c>
      <c r="Q15" s="49">
        <f>'Field data and Beacon'!Q15</f>
        <v>0</v>
      </c>
      <c r="R15" s="49">
        <f>'Field data and Beacon'!R15</f>
        <v>0</v>
      </c>
      <c r="S15" s="49">
        <f>'Field data and Beacon'!S15</f>
        <v>0</v>
      </c>
      <c r="T15" s="49">
        <f>'Field data and Beacon'!T15</f>
        <v>0</v>
      </c>
      <c r="U15" s="49">
        <f>'Field data and Beacon'!U15</f>
        <v>0</v>
      </c>
      <c r="V15" s="102">
        <f>'Field data and Beacon'!V15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Beacon'!C16</f>
        <v>Medium/Clay</v>
      </c>
      <c r="D16" s="104" t="str">
        <f>'Field data and Beacon'!D16</f>
        <v>Medium/Clay</v>
      </c>
      <c r="E16" s="104" t="str">
        <f>'Field data and Beacon'!E16</f>
        <v>Medium/Clay</v>
      </c>
      <c r="F16" s="104" t="str">
        <f>'Field data and Beacon'!F16</f>
        <v>Medium/Clay</v>
      </c>
      <c r="G16" s="104" t="str">
        <f>'Field data and Beacon'!G16</f>
        <v>Medium/Clay</v>
      </c>
      <c r="H16" s="104" t="str">
        <f>'Field data and Beacon'!H16</f>
        <v>Medium/Clay</v>
      </c>
      <c r="I16" s="104" t="str">
        <f>'Field data and Beacon'!I16</f>
        <v>Medium/Clay</v>
      </c>
      <c r="J16" s="104" t="str">
        <f>'Field data and Beacon'!J16</f>
        <v>Medium/Clay</v>
      </c>
      <c r="K16" s="104" t="str">
        <f>'Field data and Beacon'!K16</f>
        <v>Medium/Clay</v>
      </c>
      <c r="L16" s="104">
        <f>'Field data and Beacon'!L16</f>
        <v>0</v>
      </c>
      <c r="M16" s="104">
        <f>'Field data and Beacon'!M16</f>
        <v>0</v>
      </c>
      <c r="N16" s="104">
        <f>'Field data and Beacon'!N16</f>
        <v>0</v>
      </c>
      <c r="O16" s="104">
        <f>'Field data and Beacon'!O16</f>
        <v>0</v>
      </c>
      <c r="P16" s="104">
        <f>'Field data and Beacon'!P16</f>
        <v>0</v>
      </c>
      <c r="Q16" s="104">
        <f>'Field data and Beacon'!Q16</f>
        <v>0</v>
      </c>
      <c r="R16" s="104">
        <f>'Field data and Beacon'!R16</f>
        <v>0</v>
      </c>
      <c r="S16" s="104">
        <f>'Field data and Beacon'!S16</f>
        <v>0</v>
      </c>
      <c r="T16" s="104">
        <f>'Field data and Beacon'!T16</f>
        <v>0</v>
      </c>
      <c r="U16" s="104">
        <f>'Field data and Beacon'!U16</f>
        <v>0</v>
      </c>
      <c r="V16" s="105">
        <f>'Field data and Beacon'!V16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-39.1</v>
      </c>
      <c r="D19" s="12">
        <f t="shared" ref="D19:V19" si="1">D18-D17</f>
        <v>-64.599999999999994</v>
      </c>
      <c r="E19" s="12">
        <f t="shared" si="1"/>
        <v>-39.1</v>
      </c>
      <c r="F19" s="12">
        <f t="shared" si="1"/>
        <v>-39.1</v>
      </c>
      <c r="G19" s="12">
        <f t="shared" si="1"/>
        <v>-39.1</v>
      </c>
      <c r="H19" s="12">
        <f t="shared" si="1"/>
        <v>-64.599999999999994</v>
      </c>
      <c r="I19" s="12">
        <f t="shared" si="1"/>
        <v>-64.599999999999994</v>
      </c>
      <c r="J19" s="12">
        <f t="shared" si="1"/>
        <v>-79.899999999999991</v>
      </c>
      <c r="K19" s="12">
        <f t="shared" si="1"/>
        <v>-79.899999999999991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(VLOOKUP(D$14,$AI2:$AK26,3,FALSE))*D$15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-138</v>
      </c>
      <c r="D23" s="12">
        <f t="shared" ref="D23:V23" si="3">D22-D21</f>
        <v>-228</v>
      </c>
      <c r="E23" s="12">
        <f t="shared" si="3"/>
        <v>-138</v>
      </c>
      <c r="F23" s="12">
        <f t="shared" si="3"/>
        <v>-138</v>
      </c>
      <c r="G23" s="12">
        <f t="shared" si="3"/>
        <v>-138</v>
      </c>
      <c r="H23" s="12">
        <f t="shared" si="3"/>
        <v>-228</v>
      </c>
      <c r="I23" s="12">
        <f t="shared" si="3"/>
        <v>-228</v>
      </c>
      <c r="J23" s="12">
        <f t="shared" si="3"/>
        <v>-282</v>
      </c>
      <c r="K23" s="12">
        <f t="shared" si="3"/>
        <v>-282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6971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2368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865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8459</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7964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6856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5560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Beacon'!C1:D1</f>
        <v>PAN-029.35</v>
      </c>
      <c r="D1" s="167"/>
      <c r="E1" s="106" t="s">
        <v>45</v>
      </c>
      <c r="F1" s="113">
        <f>'Field data and Beacon'!F1</f>
        <v>22.79</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Beacon'!C2:D2</f>
        <v>EPR/BB3990ZX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Beacon'!C3:D3</f>
        <v>Beacon Foods Ltd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Beacon'!C4:D4</f>
        <v>Garngaled Farm, Llanspyddid, Brecon, Powys LD38PE</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Beacon'!C5:D5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Beacon'!C8</f>
        <v>1515</v>
      </c>
      <c r="D8" s="49">
        <f>'Field data and Beacon'!D8</f>
        <v>4470</v>
      </c>
      <c r="E8" s="49">
        <f>'Field data and Beacon'!E8</f>
        <v>6971</v>
      </c>
      <c r="F8" s="49">
        <f>'Field data and Beacon'!F8</f>
        <v>2368</v>
      </c>
      <c r="G8" s="49">
        <f>'Field data and Beacon'!G8</f>
        <v>865</v>
      </c>
      <c r="H8" s="49">
        <f>'Field data and Beacon'!H8</f>
        <v>8459</v>
      </c>
      <c r="I8" s="49">
        <f>'Field data and Beacon'!I8</f>
        <v>7964</v>
      </c>
      <c r="J8" s="49">
        <f>'Field data and Beacon'!J8</f>
        <v>6856</v>
      </c>
      <c r="K8" s="49">
        <f>'Field data and Beacon'!K8</f>
        <v>5560</v>
      </c>
      <c r="L8" s="49">
        <f>'Field data and Beacon'!L8</f>
        <v>0</v>
      </c>
      <c r="M8" s="49">
        <f>'Field data and Beacon'!M8</f>
        <v>0</v>
      </c>
      <c r="N8" s="49">
        <f>'Field data and Beacon'!N8</f>
        <v>0</v>
      </c>
      <c r="O8" s="49">
        <f>'Field data and Beacon'!O8</f>
        <v>0</v>
      </c>
      <c r="P8" s="49">
        <f>'Field data and Beacon'!P8</f>
        <v>0</v>
      </c>
      <c r="Q8" s="49">
        <f>'Field data and Beacon'!Q8</f>
        <v>0</v>
      </c>
      <c r="R8" s="49">
        <f>'Field data and Beacon'!R8</f>
        <v>0</v>
      </c>
      <c r="S8" s="49">
        <f>'Field data and Beacon'!S8</f>
        <v>0</v>
      </c>
      <c r="T8" s="49">
        <f>'Field data and Beacon'!T8</f>
        <v>0</v>
      </c>
      <c r="U8" s="49">
        <f>'Field data and Beacon'!U8</f>
        <v>0</v>
      </c>
      <c r="V8" s="102">
        <f>'Field data and Beacon'!V8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Beacon'!C9</f>
        <v>low</v>
      </c>
      <c r="D9" s="49" t="str">
        <f>'Field data and Beacon'!D9</f>
        <v>low</v>
      </c>
      <c r="E9" s="49" t="str">
        <f>'Field data and Beacon'!E9</f>
        <v xml:space="preserve">med </v>
      </c>
      <c r="F9" s="49" t="str">
        <f>'Field data and Beacon'!F9</f>
        <v>low</v>
      </c>
      <c r="G9" s="49" t="str">
        <f>'Field data and Beacon'!G9</f>
        <v>low</v>
      </c>
      <c r="H9" s="49" t="str">
        <f>'Field data and Beacon'!H9</f>
        <v xml:space="preserve">med </v>
      </c>
      <c r="I9" s="49" t="str">
        <f>'Field data and Beacon'!I9</f>
        <v>low</v>
      </c>
      <c r="J9" s="49" t="str">
        <f>'Field data and Beacon'!J9</f>
        <v>low</v>
      </c>
      <c r="K9" s="49" t="str">
        <f>'Field data and Beacon'!K9</f>
        <v>low</v>
      </c>
      <c r="L9" s="49">
        <f>'Field data and Beacon'!L9</f>
        <v>0</v>
      </c>
      <c r="M9" s="49">
        <f>'Field data and Beacon'!M9</f>
        <v>0</v>
      </c>
      <c r="N9" s="49">
        <f>'Field data and Beacon'!N9</f>
        <v>0</v>
      </c>
      <c r="O9" s="49">
        <f>'Field data and Beacon'!O9</f>
        <v>0</v>
      </c>
      <c r="P9" s="49">
        <f>'Field data and Beacon'!P9</f>
        <v>0</v>
      </c>
      <c r="Q9" s="49">
        <f>'Field data and Beacon'!Q9</f>
        <v>0</v>
      </c>
      <c r="R9" s="49">
        <f>'Field data and Beacon'!R9</f>
        <v>0</v>
      </c>
      <c r="S9" s="49">
        <f>'Field data and Beacon'!S9</f>
        <v>0</v>
      </c>
      <c r="T9" s="49">
        <f>'Field data and Beacon'!T9</f>
        <v>0</v>
      </c>
      <c r="U9" s="49">
        <f>'Field data and Beacon'!U9</f>
        <v>0</v>
      </c>
      <c r="V9" s="102">
        <f>'Field data and Beacon'!V9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Beacon'!C10</f>
        <v>5.8</v>
      </c>
      <c r="D10" s="49">
        <f>'Field data and Beacon'!D10</f>
        <v>5.8</v>
      </c>
      <c r="E10" s="49">
        <f>'Field data and Beacon'!E10</f>
        <v>6.5</v>
      </c>
      <c r="F10" s="49">
        <f>'Field data and Beacon'!F10</f>
        <v>5.8</v>
      </c>
      <c r="G10" s="49">
        <f>'Field data and Beacon'!G10</f>
        <v>5.9</v>
      </c>
      <c r="H10" s="49">
        <f>'Field data and Beacon'!H10</f>
        <v>6.1</v>
      </c>
      <c r="I10" s="49">
        <f>'Field data and Beacon'!I10</f>
        <v>6.1</v>
      </c>
      <c r="J10" s="49">
        <f>'Field data and Beacon'!J10</f>
        <v>6.1</v>
      </c>
      <c r="K10" s="49">
        <f>'Field data and Beacon'!K10</f>
        <v>6.1</v>
      </c>
      <c r="L10" s="49">
        <f>'Field data and Beacon'!L10</f>
        <v>0</v>
      </c>
      <c r="M10" s="49">
        <f>'Field data and Beacon'!M10</f>
        <v>0</v>
      </c>
      <c r="N10" s="49">
        <f>'Field data and Beacon'!N10</f>
        <v>0</v>
      </c>
      <c r="O10" s="49">
        <f>'Field data and Beacon'!O10</f>
        <v>0</v>
      </c>
      <c r="P10" s="49">
        <f>'Field data and Beacon'!P10</f>
        <v>0</v>
      </c>
      <c r="Q10" s="49">
        <f>'Field data and Beacon'!Q10</f>
        <v>0</v>
      </c>
      <c r="R10" s="49">
        <f>'Field data and Beacon'!R10</f>
        <v>0</v>
      </c>
      <c r="S10" s="49">
        <f>'Field data and Beacon'!S10</f>
        <v>0</v>
      </c>
      <c r="T10" s="49">
        <f>'Field data and Beacon'!T10</f>
        <v>0</v>
      </c>
      <c r="U10" s="49">
        <f>'Field data and Beacon'!U10</f>
        <v>0</v>
      </c>
      <c r="V10" s="102">
        <f>'Field data and Beacon'!V10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Beacon'!C11</f>
        <v>3</v>
      </c>
      <c r="D11" s="49">
        <f>'Field data and Beacon'!D11</f>
        <v>2</v>
      </c>
      <c r="E11" s="49">
        <f>'Field data and Beacon'!E11</f>
        <v>3</v>
      </c>
      <c r="F11" s="49">
        <f>'Field data and Beacon'!F11</f>
        <v>3</v>
      </c>
      <c r="G11" s="49">
        <f>'Field data and Beacon'!G11</f>
        <v>3</v>
      </c>
      <c r="H11" s="49">
        <f>'Field data and Beacon'!H11</f>
        <v>2</v>
      </c>
      <c r="I11" s="49">
        <f>'Field data and Beacon'!I11</f>
        <v>2</v>
      </c>
      <c r="J11" s="49">
        <f>'Field data and Beacon'!J11</f>
        <v>3</v>
      </c>
      <c r="K11" s="49">
        <f>'Field data and Beacon'!K11</f>
        <v>3</v>
      </c>
      <c r="L11" s="49">
        <f>'Field data and Beacon'!L11</f>
        <v>0</v>
      </c>
      <c r="M11" s="49">
        <f>'Field data and Beacon'!M11</f>
        <v>0</v>
      </c>
      <c r="N11" s="49">
        <f>'Field data and Beacon'!N11</f>
        <v>0</v>
      </c>
      <c r="O11" s="49">
        <f>'Field data and Beacon'!O11</f>
        <v>0</v>
      </c>
      <c r="P11" s="49">
        <f>'Field data and Beacon'!P11</f>
        <v>0</v>
      </c>
      <c r="Q11" s="49">
        <f>'Field data and Beacon'!Q11</f>
        <v>0</v>
      </c>
      <c r="R11" s="49">
        <f>'Field data and Beacon'!R11</f>
        <v>0</v>
      </c>
      <c r="S11" s="49">
        <f>'Field data and Beacon'!S11</f>
        <v>0</v>
      </c>
      <c r="T11" s="49">
        <f>'Field data and Beacon'!T11</f>
        <v>0</v>
      </c>
      <c r="U11" s="49">
        <f>'Field data and Beacon'!U11</f>
        <v>0</v>
      </c>
      <c r="V11" s="102">
        <f>'Field data and Beacon'!V11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Beacon'!C12</f>
        <v>4</v>
      </c>
      <c r="D12" s="49">
        <f>'Field data and Beacon'!D12</f>
        <v>1</v>
      </c>
      <c r="E12" s="49">
        <f>'Field data and Beacon'!E12</f>
        <v>1</v>
      </c>
      <c r="F12" s="49">
        <f>'Field data and Beacon'!F12</f>
        <v>2</v>
      </c>
      <c r="G12" s="49">
        <f>'Field data and Beacon'!G12</f>
        <v>2</v>
      </c>
      <c r="H12" s="49">
        <f>'Field data and Beacon'!H12</f>
        <v>1</v>
      </c>
      <c r="I12" s="49">
        <f>'Field data and Beacon'!I12</f>
        <v>1</v>
      </c>
      <c r="J12" s="49">
        <f>'Field data and Beacon'!J12</f>
        <v>1</v>
      </c>
      <c r="K12" s="49">
        <f>'Field data and Beacon'!K12</f>
        <v>2</v>
      </c>
      <c r="L12" s="49">
        <f>'Field data and Beacon'!L12</f>
        <v>0</v>
      </c>
      <c r="M12" s="49">
        <f>'Field data and Beacon'!M12</f>
        <v>0</v>
      </c>
      <c r="N12" s="49">
        <f>'Field data and Beacon'!N12</f>
        <v>0</v>
      </c>
      <c r="O12" s="49">
        <f>'Field data and Beacon'!O12</f>
        <v>0</v>
      </c>
      <c r="P12" s="49">
        <f>'Field data and Beacon'!P12</f>
        <v>0</v>
      </c>
      <c r="Q12" s="49">
        <f>'Field data and Beacon'!Q12</f>
        <v>0</v>
      </c>
      <c r="R12" s="49">
        <f>'Field data and Beacon'!R12</f>
        <v>0</v>
      </c>
      <c r="S12" s="49">
        <f>'Field data and Beacon'!S12</f>
        <v>0</v>
      </c>
      <c r="T12" s="49">
        <f>'Field data and Beacon'!T12</f>
        <v>0</v>
      </c>
      <c r="U12" s="49">
        <f>'Field data and Beacon'!U12</f>
        <v>0</v>
      </c>
      <c r="V12" s="102">
        <f>'Field data and Beacon'!V12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Beacon'!C13</f>
        <v>3</v>
      </c>
      <c r="D13" s="49">
        <f>'Field data and Beacon'!D13</f>
        <v>2</v>
      </c>
      <c r="E13" s="49">
        <f>'Field data and Beacon'!E13</f>
        <v>2</v>
      </c>
      <c r="F13" s="49">
        <f>'Field data and Beacon'!F13</f>
        <v>2</v>
      </c>
      <c r="G13" s="49">
        <f>'Field data and Beacon'!G13</f>
        <v>2</v>
      </c>
      <c r="H13" s="49">
        <f>'Field data and Beacon'!H13</f>
        <v>2</v>
      </c>
      <c r="I13" s="49">
        <f>'Field data and Beacon'!I13</f>
        <v>2</v>
      </c>
      <c r="J13" s="49">
        <f>'Field data and Beacon'!J13</f>
        <v>2</v>
      </c>
      <c r="K13" s="49">
        <f>'Field data and Beacon'!K13</f>
        <v>2</v>
      </c>
      <c r="L13" s="49">
        <f>'Field data and Beacon'!L13</f>
        <v>0</v>
      </c>
      <c r="M13" s="49">
        <f>'Field data and Beacon'!M13</f>
        <v>0</v>
      </c>
      <c r="N13" s="49">
        <f>'Field data and Beacon'!N13</f>
        <v>0</v>
      </c>
      <c r="O13" s="49">
        <f>'Field data and Beacon'!O13</f>
        <v>0</v>
      </c>
      <c r="P13" s="49">
        <f>'Field data and Beacon'!P13</f>
        <v>0</v>
      </c>
      <c r="Q13" s="49">
        <f>'Field data and Beacon'!Q13</f>
        <v>0</v>
      </c>
      <c r="R13" s="49">
        <f>'Field data and Beacon'!R13</f>
        <v>0</v>
      </c>
      <c r="S13" s="49">
        <f>'Field data and Beacon'!S13</f>
        <v>0</v>
      </c>
      <c r="T13" s="49">
        <f>'Field data and Beacon'!T13</f>
        <v>0</v>
      </c>
      <c r="U13" s="49">
        <f>'Field data and Beacon'!U13</f>
        <v>0</v>
      </c>
      <c r="V13" s="102">
        <f>'Field data and Beacon'!V13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Beacon'!C14</f>
        <v xml:space="preserve">Grass Silage (25% DM) </v>
      </c>
      <c r="D14" s="83" t="str">
        <f>'Field data and Beacon'!D14</f>
        <v xml:space="preserve">Grass Silage (25% DM) </v>
      </c>
      <c r="E14" s="83" t="str">
        <f>'Field data and Beacon'!E14</f>
        <v xml:space="preserve">Grass Silage (25% DM) </v>
      </c>
      <c r="F14" s="83" t="str">
        <f>'Field data and Beacon'!F14</f>
        <v xml:space="preserve">Grass Silage (25% DM) </v>
      </c>
      <c r="G14" s="83" t="str">
        <f>'Field data and Beacon'!G14</f>
        <v xml:space="preserve">Grass Silage (25% DM) </v>
      </c>
      <c r="H14" s="83" t="str">
        <f>'Field data and Beacon'!H14</f>
        <v xml:space="preserve">Grass Silage (25% DM) </v>
      </c>
      <c r="I14" s="83" t="str">
        <f>'Field data and Beacon'!I14</f>
        <v xml:space="preserve">Grass Silage (25% DM) </v>
      </c>
      <c r="J14" s="83" t="str">
        <f>'Field data and Beacon'!J14</f>
        <v xml:space="preserve">Grass Silage (25% DM) </v>
      </c>
      <c r="K14" s="83" t="str">
        <f>'Field data and Beacon'!K14</f>
        <v xml:space="preserve">Grass Silage (25% DM) </v>
      </c>
      <c r="L14" s="83">
        <f>'Field data and Beacon'!L14</f>
        <v>0</v>
      </c>
      <c r="M14" s="83">
        <f>'Field data and Beacon'!M14</f>
        <v>0</v>
      </c>
      <c r="N14" s="83">
        <f>'Field data and Beacon'!N14</f>
        <v>0</v>
      </c>
      <c r="O14" s="83">
        <f>'Field data and Beacon'!O14</f>
        <v>0</v>
      </c>
      <c r="P14" s="83">
        <f>'Field data and Beacon'!P14</f>
        <v>0</v>
      </c>
      <c r="Q14" s="83">
        <f>'Field data and Beacon'!Q14</f>
        <v>0</v>
      </c>
      <c r="R14" s="83">
        <f>'Field data and Beacon'!R14</f>
        <v>0</v>
      </c>
      <c r="S14" s="83">
        <f>'Field data and Beacon'!S14</f>
        <v>0</v>
      </c>
      <c r="T14" s="83">
        <f>'Field data and Beacon'!T14</f>
        <v>0</v>
      </c>
      <c r="U14" s="83">
        <f>'Field data and Beacon'!U14</f>
        <v>0</v>
      </c>
      <c r="V14" s="103">
        <f>'Field data and Beacon'!V14</f>
        <v>0</v>
      </c>
      <c r="AD14" s="22" t="s">
        <v>138</v>
      </c>
      <c r="AE14" s="22">
        <v>6</v>
      </c>
      <c r="AI14" s="43" t="s">
        <v>119</v>
      </c>
      <c r="AJ14" s="44">
        <v>0.8</v>
      </c>
      <c r="AK14" s="45">
        <v>1.7</v>
      </c>
      <c r="AL14" s="9">
        <v>12</v>
      </c>
      <c r="AM14" s="9">
        <v>6.7</v>
      </c>
      <c r="AN14" s="9" t="s">
        <v>135</v>
      </c>
    </row>
    <row r="15" spans="1:41" ht="13" x14ac:dyDescent="0.25">
      <c r="A15" s="152" t="s">
        <v>9</v>
      </c>
      <c r="B15" s="153"/>
      <c r="C15" s="49">
        <f>'Field data and Beacon'!C15</f>
        <v>23</v>
      </c>
      <c r="D15" s="49">
        <f>'Field data and Beacon'!D15</f>
        <v>38</v>
      </c>
      <c r="E15" s="49">
        <f>'Field data and Beacon'!E15</f>
        <v>23</v>
      </c>
      <c r="F15" s="49">
        <f>'Field data and Beacon'!F15</f>
        <v>23</v>
      </c>
      <c r="G15" s="49">
        <f>'Field data and Beacon'!G15</f>
        <v>23</v>
      </c>
      <c r="H15" s="49">
        <f>'Field data and Beacon'!H15</f>
        <v>38</v>
      </c>
      <c r="I15" s="49">
        <f>'Field data and Beacon'!I15</f>
        <v>38</v>
      </c>
      <c r="J15" s="49">
        <f>'Field data and Beacon'!J15</f>
        <v>47</v>
      </c>
      <c r="K15" s="49">
        <f>'Field data and Beacon'!K15</f>
        <v>47</v>
      </c>
      <c r="L15" s="49">
        <f>'Field data and Beacon'!L15</f>
        <v>0</v>
      </c>
      <c r="M15" s="49">
        <f>'Field data and Beacon'!M15</f>
        <v>0</v>
      </c>
      <c r="N15" s="49">
        <f>'Field data and Beacon'!N15</f>
        <v>0</v>
      </c>
      <c r="O15" s="49">
        <f>'Field data and Beacon'!O15</f>
        <v>0</v>
      </c>
      <c r="P15" s="49">
        <f>'Field data and Beacon'!P15</f>
        <v>0</v>
      </c>
      <c r="Q15" s="49">
        <f>'Field data and Beacon'!Q15</f>
        <v>0</v>
      </c>
      <c r="R15" s="49">
        <f>'Field data and Beacon'!R15</f>
        <v>0</v>
      </c>
      <c r="S15" s="49">
        <f>'Field data and Beacon'!S15</f>
        <v>0</v>
      </c>
      <c r="T15" s="49">
        <f>'Field data and Beacon'!T15</f>
        <v>0</v>
      </c>
      <c r="U15" s="49">
        <f>'Field data and Beacon'!U15</f>
        <v>0</v>
      </c>
      <c r="V15" s="102">
        <f>'Field data and Beacon'!V15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Beacon'!C16</f>
        <v>Medium/Clay</v>
      </c>
      <c r="D16" s="104" t="str">
        <f>'Field data and Beacon'!D16</f>
        <v>Medium/Clay</v>
      </c>
      <c r="E16" s="104" t="str">
        <f>'Field data and Beacon'!E16</f>
        <v>Medium/Clay</v>
      </c>
      <c r="F16" s="104" t="str">
        <f>'Field data and Beacon'!F16</f>
        <v>Medium/Clay</v>
      </c>
      <c r="G16" s="104" t="str">
        <f>'Field data and Beacon'!G16</f>
        <v>Medium/Clay</v>
      </c>
      <c r="H16" s="104" t="str">
        <f>'Field data and Beacon'!H16</f>
        <v>Medium/Clay</v>
      </c>
      <c r="I16" s="104" t="str">
        <f>'Field data and Beacon'!I16</f>
        <v>Medium/Clay</v>
      </c>
      <c r="J16" s="104" t="str">
        <f>'Field data and Beacon'!J16</f>
        <v>Medium/Clay</v>
      </c>
      <c r="K16" s="104" t="str">
        <f>'Field data and Beacon'!K16</f>
        <v>Medium/Clay</v>
      </c>
      <c r="L16" s="104">
        <f>'Field data and Beacon'!L16</f>
        <v>0</v>
      </c>
      <c r="M16" s="104">
        <f>'Field data and Beacon'!M16</f>
        <v>0</v>
      </c>
      <c r="N16" s="104">
        <f>'Field data and Beacon'!N16</f>
        <v>0</v>
      </c>
      <c r="O16" s="104">
        <f>'Field data and Beacon'!O16</f>
        <v>0</v>
      </c>
      <c r="P16" s="104">
        <f>'Field data and Beacon'!P16</f>
        <v>0</v>
      </c>
      <c r="Q16" s="104">
        <f>'Field data and Beacon'!Q16</f>
        <v>0</v>
      </c>
      <c r="R16" s="104">
        <f>'Field data and Beacon'!R16</f>
        <v>0</v>
      </c>
      <c r="S16" s="104">
        <f>'Field data and Beacon'!S16</f>
        <v>0</v>
      </c>
      <c r="T16" s="104">
        <f>'Field data and Beacon'!T16</f>
        <v>0</v>
      </c>
      <c r="U16" s="104">
        <f>'Field data and Beacon'!U16</f>
        <v>0</v>
      </c>
      <c r="V16" s="105">
        <f>'Field data and Beacon'!V16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-39.1</v>
      </c>
      <c r="D19" s="12">
        <f t="shared" ref="D19:V19" si="1">D18-D17</f>
        <v>-64.599999999999994</v>
      </c>
      <c r="E19" s="12">
        <f t="shared" si="1"/>
        <v>-39.1</v>
      </c>
      <c r="F19" s="12">
        <f t="shared" si="1"/>
        <v>-39.1</v>
      </c>
      <c r="G19" s="12">
        <f t="shared" si="1"/>
        <v>-39.1</v>
      </c>
      <c r="H19" s="12">
        <f t="shared" si="1"/>
        <v>-64.599999999999994</v>
      </c>
      <c r="I19" s="12">
        <f t="shared" si="1"/>
        <v>-64.599999999999994</v>
      </c>
      <c r="J19" s="12">
        <f t="shared" si="1"/>
        <v>-79.899999999999991</v>
      </c>
      <c r="K19" s="12">
        <f t="shared" si="1"/>
        <v>-79.899999999999991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(VLOOKUP(D$14,$AI2:$AK26,3,FALSE))*D$15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-138</v>
      </c>
      <c r="D23" s="12">
        <f t="shared" ref="D23:V23" si="3">D22-D21</f>
        <v>-228</v>
      </c>
      <c r="E23" s="12">
        <f t="shared" si="3"/>
        <v>-138</v>
      </c>
      <c r="F23" s="12">
        <f t="shared" si="3"/>
        <v>-138</v>
      </c>
      <c r="G23" s="12">
        <f t="shared" si="3"/>
        <v>-138</v>
      </c>
      <c r="H23" s="12">
        <f t="shared" si="3"/>
        <v>-228</v>
      </c>
      <c r="I23" s="12">
        <f t="shared" si="3"/>
        <v>-228</v>
      </c>
      <c r="J23" s="12">
        <f t="shared" si="3"/>
        <v>-282</v>
      </c>
      <c r="K23" s="12">
        <f t="shared" si="3"/>
        <v>-282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6971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2368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865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8459</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7964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6856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5560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Beacon'!C1:D1</f>
        <v>PAN-029.35</v>
      </c>
      <c r="D1" s="167"/>
      <c r="E1" s="106" t="s">
        <v>45</v>
      </c>
      <c r="F1" s="113">
        <f>'Field data and Beacon'!F1</f>
        <v>22.79</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Beacon'!C2:D2</f>
        <v>EPR/BB3990ZX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Beacon'!C3:D3</f>
        <v>Beacon Foods Ltd</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Beacon'!C4:D4</f>
        <v>Garngaled Farm, Llanspyddid, Brecon, Powys LD38PE</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Beacon'!C5:D5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Beacon'!C8</f>
        <v>1515</v>
      </c>
      <c r="D8" s="49">
        <f>'Field data and Beacon'!D8</f>
        <v>4470</v>
      </c>
      <c r="E8" s="49">
        <f>'Field data and Beacon'!E8</f>
        <v>6971</v>
      </c>
      <c r="F8" s="49">
        <f>'Field data and Beacon'!F8</f>
        <v>2368</v>
      </c>
      <c r="G8" s="49">
        <f>'Field data and Beacon'!G8</f>
        <v>865</v>
      </c>
      <c r="H8" s="49">
        <f>'Field data and Beacon'!H8</f>
        <v>8459</v>
      </c>
      <c r="I8" s="49">
        <f>'Field data and Beacon'!I8</f>
        <v>7964</v>
      </c>
      <c r="J8" s="49">
        <f>'Field data and Beacon'!J8</f>
        <v>6856</v>
      </c>
      <c r="K8" s="49">
        <f>'Field data and Beacon'!K8</f>
        <v>5560</v>
      </c>
      <c r="L8" s="49">
        <f>'Field data and Beacon'!L8</f>
        <v>0</v>
      </c>
      <c r="M8" s="49">
        <f>'Field data and Beacon'!M8</f>
        <v>0</v>
      </c>
      <c r="N8" s="49">
        <f>'Field data and Beacon'!N8</f>
        <v>0</v>
      </c>
      <c r="O8" s="49">
        <f>'Field data and Beacon'!O8</f>
        <v>0</v>
      </c>
      <c r="P8" s="49">
        <f>'Field data and Beacon'!P8</f>
        <v>0</v>
      </c>
      <c r="Q8" s="49">
        <f>'Field data and Beacon'!Q8</f>
        <v>0</v>
      </c>
      <c r="R8" s="49">
        <f>'Field data and Beacon'!R8</f>
        <v>0</v>
      </c>
      <c r="S8" s="49">
        <f>'Field data and Beacon'!S8</f>
        <v>0</v>
      </c>
      <c r="T8" s="49">
        <f>'Field data and Beacon'!T8</f>
        <v>0</v>
      </c>
      <c r="U8" s="49">
        <f>'Field data and Beacon'!U8</f>
        <v>0</v>
      </c>
      <c r="V8" s="102">
        <f>'Field data and Beacon'!V8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Beacon'!C9</f>
        <v>low</v>
      </c>
      <c r="D9" s="49" t="str">
        <f>'Field data and Beacon'!D9</f>
        <v>low</v>
      </c>
      <c r="E9" s="49" t="str">
        <f>'Field data and Beacon'!E9</f>
        <v xml:space="preserve">med </v>
      </c>
      <c r="F9" s="49" t="str">
        <f>'Field data and Beacon'!F9</f>
        <v>low</v>
      </c>
      <c r="G9" s="49" t="str">
        <f>'Field data and Beacon'!G9</f>
        <v>low</v>
      </c>
      <c r="H9" s="49" t="str">
        <f>'Field data and Beacon'!H9</f>
        <v xml:space="preserve">med </v>
      </c>
      <c r="I9" s="49" t="str">
        <f>'Field data and Beacon'!I9</f>
        <v>low</v>
      </c>
      <c r="J9" s="49" t="str">
        <f>'Field data and Beacon'!J9</f>
        <v>low</v>
      </c>
      <c r="K9" s="49" t="str">
        <f>'Field data and Beacon'!K9</f>
        <v>low</v>
      </c>
      <c r="L9" s="49">
        <f>'Field data and Beacon'!L9</f>
        <v>0</v>
      </c>
      <c r="M9" s="49">
        <f>'Field data and Beacon'!M9</f>
        <v>0</v>
      </c>
      <c r="N9" s="49">
        <f>'Field data and Beacon'!N9</f>
        <v>0</v>
      </c>
      <c r="O9" s="49">
        <f>'Field data and Beacon'!O9</f>
        <v>0</v>
      </c>
      <c r="P9" s="49">
        <f>'Field data and Beacon'!P9</f>
        <v>0</v>
      </c>
      <c r="Q9" s="49">
        <f>'Field data and Beacon'!Q9</f>
        <v>0</v>
      </c>
      <c r="R9" s="49">
        <f>'Field data and Beacon'!R9</f>
        <v>0</v>
      </c>
      <c r="S9" s="49">
        <f>'Field data and Beacon'!S9</f>
        <v>0</v>
      </c>
      <c r="T9" s="49">
        <f>'Field data and Beacon'!T9</f>
        <v>0</v>
      </c>
      <c r="U9" s="49">
        <f>'Field data and Beacon'!U9</f>
        <v>0</v>
      </c>
      <c r="V9" s="102">
        <f>'Field data and Beacon'!V9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Beacon'!C10</f>
        <v>5.8</v>
      </c>
      <c r="D10" s="49">
        <f>'Field data and Beacon'!D10</f>
        <v>5.8</v>
      </c>
      <c r="E10" s="49">
        <f>'Field data and Beacon'!E10</f>
        <v>6.5</v>
      </c>
      <c r="F10" s="49">
        <f>'Field data and Beacon'!F10</f>
        <v>5.8</v>
      </c>
      <c r="G10" s="49">
        <f>'Field data and Beacon'!G10</f>
        <v>5.9</v>
      </c>
      <c r="H10" s="49">
        <f>'Field data and Beacon'!H10</f>
        <v>6.1</v>
      </c>
      <c r="I10" s="49">
        <f>'Field data and Beacon'!I10</f>
        <v>6.1</v>
      </c>
      <c r="J10" s="49">
        <f>'Field data and Beacon'!J10</f>
        <v>6.1</v>
      </c>
      <c r="K10" s="49">
        <f>'Field data and Beacon'!K10</f>
        <v>6.1</v>
      </c>
      <c r="L10" s="49">
        <f>'Field data and Beacon'!L10</f>
        <v>0</v>
      </c>
      <c r="M10" s="49">
        <f>'Field data and Beacon'!M10</f>
        <v>0</v>
      </c>
      <c r="N10" s="49">
        <f>'Field data and Beacon'!N10</f>
        <v>0</v>
      </c>
      <c r="O10" s="49">
        <f>'Field data and Beacon'!O10</f>
        <v>0</v>
      </c>
      <c r="P10" s="49">
        <f>'Field data and Beacon'!P10</f>
        <v>0</v>
      </c>
      <c r="Q10" s="49">
        <f>'Field data and Beacon'!Q10</f>
        <v>0</v>
      </c>
      <c r="R10" s="49">
        <f>'Field data and Beacon'!R10</f>
        <v>0</v>
      </c>
      <c r="S10" s="49">
        <f>'Field data and Beacon'!S10</f>
        <v>0</v>
      </c>
      <c r="T10" s="49">
        <f>'Field data and Beacon'!T10</f>
        <v>0</v>
      </c>
      <c r="U10" s="49">
        <f>'Field data and Beacon'!U10</f>
        <v>0</v>
      </c>
      <c r="V10" s="102">
        <f>'Field data and Beacon'!V10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Beacon'!C11</f>
        <v>3</v>
      </c>
      <c r="D11" s="49">
        <f>'Field data and Beacon'!D11</f>
        <v>2</v>
      </c>
      <c r="E11" s="49">
        <f>'Field data and Beacon'!E11</f>
        <v>3</v>
      </c>
      <c r="F11" s="49">
        <f>'Field data and Beacon'!F11</f>
        <v>3</v>
      </c>
      <c r="G11" s="49">
        <f>'Field data and Beacon'!G11</f>
        <v>3</v>
      </c>
      <c r="H11" s="49">
        <f>'Field data and Beacon'!H11</f>
        <v>2</v>
      </c>
      <c r="I11" s="49">
        <f>'Field data and Beacon'!I11</f>
        <v>2</v>
      </c>
      <c r="J11" s="49">
        <f>'Field data and Beacon'!J11</f>
        <v>3</v>
      </c>
      <c r="K11" s="49">
        <f>'Field data and Beacon'!K11</f>
        <v>3</v>
      </c>
      <c r="L11" s="49">
        <f>'Field data and Beacon'!L11</f>
        <v>0</v>
      </c>
      <c r="M11" s="49">
        <f>'Field data and Beacon'!M11</f>
        <v>0</v>
      </c>
      <c r="N11" s="49">
        <f>'Field data and Beacon'!N11</f>
        <v>0</v>
      </c>
      <c r="O11" s="49">
        <f>'Field data and Beacon'!O11</f>
        <v>0</v>
      </c>
      <c r="P11" s="49">
        <f>'Field data and Beacon'!P11</f>
        <v>0</v>
      </c>
      <c r="Q11" s="49">
        <f>'Field data and Beacon'!Q11</f>
        <v>0</v>
      </c>
      <c r="R11" s="49">
        <f>'Field data and Beacon'!R11</f>
        <v>0</v>
      </c>
      <c r="S11" s="49">
        <f>'Field data and Beacon'!S11</f>
        <v>0</v>
      </c>
      <c r="T11" s="49">
        <f>'Field data and Beacon'!T11</f>
        <v>0</v>
      </c>
      <c r="U11" s="49">
        <f>'Field data and Beacon'!U11</f>
        <v>0</v>
      </c>
      <c r="V11" s="102">
        <f>'Field data and Beacon'!V11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Beacon'!C12</f>
        <v>4</v>
      </c>
      <c r="D12" s="49">
        <f>'Field data and Beacon'!D12</f>
        <v>1</v>
      </c>
      <c r="E12" s="49">
        <f>'Field data and Beacon'!E12</f>
        <v>1</v>
      </c>
      <c r="F12" s="49">
        <f>'Field data and Beacon'!F12</f>
        <v>2</v>
      </c>
      <c r="G12" s="49">
        <f>'Field data and Beacon'!G12</f>
        <v>2</v>
      </c>
      <c r="H12" s="49">
        <f>'Field data and Beacon'!H12</f>
        <v>1</v>
      </c>
      <c r="I12" s="49">
        <f>'Field data and Beacon'!I12</f>
        <v>1</v>
      </c>
      <c r="J12" s="49">
        <f>'Field data and Beacon'!J12</f>
        <v>1</v>
      </c>
      <c r="K12" s="49">
        <f>'Field data and Beacon'!K12</f>
        <v>2</v>
      </c>
      <c r="L12" s="49">
        <f>'Field data and Beacon'!L12</f>
        <v>0</v>
      </c>
      <c r="M12" s="49">
        <f>'Field data and Beacon'!M12</f>
        <v>0</v>
      </c>
      <c r="N12" s="49">
        <f>'Field data and Beacon'!N12</f>
        <v>0</v>
      </c>
      <c r="O12" s="49">
        <f>'Field data and Beacon'!O12</f>
        <v>0</v>
      </c>
      <c r="P12" s="49">
        <f>'Field data and Beacon'!P12</f>
        <v>0</v>
      </c>
      <c r="Q12" s="49">
        <f>'Field data and Beacon'!Q12</f>
        <v>0</v>
      </c>
      <c r="R12" s="49">
        <f>'Field data and Beacon'!R12</f>
        <v>0</v>
      </c>
      <c r="S12" s="49">
        <f>'Field data and Beacon'!S12</f>
        <v>0</v>
      </c>
      <c r="T12" s="49">
        <f>'Field data and Beacon'!T12</f>
        <v>0</v>
      </c>
      <c r="U12" s="49">
        <f>'Field data and Beacon'!U12</f>
        <v>0</v>
      </c>
      <c r="V12" s="102">
        <f>'Field data and Beacon'!V12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Beacon'!C13</f>
        <v>3</v>
      </c>
      <c r="D13" s="49">
        <f>'Field data and Beacon'!D13</f>
        <v>2</v>
      </c>
      <c r="E13" s="49">
        <f>'Field data and Beacon'!E13</f>
        <v>2</v>
      </c>
      <c r="F13" s="49">
        <f>'Field data and Beacon'!F13</f>
        <v>2</v>
      </c>
      <c r="G13" s="49">
        <f>'Field data and Beacon'!G13</f>
        <v>2</v>
      </c>
      <c r="H13" s="49">
        <f>'Field data and Beacon'!H13</f>
        <v>2</v>
      </c>
      <c r="I13" s="49">
        <f>'Field data and Beacon'!I13</f>
        <v>2</v>
      </c>
      <c r="J13" s="49">
        <f>'Field data and Beacon'!J13</f>
        <v>2</v>
      </c>
      <c r="K13" s="49">
        <f>'Field data and Beacon'!K13</f>
        <v>2</v>
      </c>
      <c r="L13" s="49">
        <f>'Field data and Beacon'!L13</f>
        <v>0</v>
      </c>
      <c r="M13" s="49">
        <f>'Field data and Beacon'!M13</f>
        <v>0</v>
      </c>
      <c r="N13" s="49">
        <f>'Field data and Beacon'!N13</f>
        <v>0</v>
      </c>
      <c r="O13" s="49">
        <f>'Field data and Beacon'!O13</f>
        <v>0</v>
      </c>
      <c r="P13" s="49">
        <f>'Field data and Beacon'!P13</f>
        <v>0</v>
      </c>
      <c r="Q13" s="49">
        <f>'Field data and Beacon'!Q13</f>
        <v>0</v>
      </c>
      <c r="R13" s="49">
        <f>'Field data and Beacon'!R13</f>
        <v>0</v>
      </c>
      <c r="S13" s="49">
        <f>'Field data and Beacon'!S13</f>
        <v>0</v>
      </c>
      <c r="T13" s="49">
        <f>'Field data and Beacon'!T13</f>
        <v>0</v>
      </c>
      <c r="U13" s="49">
        <f>'Field data and Beacon'!U13</f>
        <v>0</v>
      </c>
      <c r="V13" s="102">
        <f>'Field data and Beacon'!V13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Beacon'!C14</f>
        <v xml:space="preserve">Grass Silage (25% DM) </v>
      </c>
      <c r="D14" s="83" t="str">
        <f>'Field data and Beacon'!D14</f>
        <v xml:space="preserve">Grass Silage (25% DM) </v>
      </c>
      <c r="E14" s="83" t="str">
        <f>'Field data and Beacon'!E14</f>
        <v xml:space="preserve">Grass Silage (25% DM) </v>
      </c>
      <c r="F14" s="83" t="str">
        <f>'Field data and Beacon'!F14</f>
        <v xml:space="preserve">Grass Silage (25% DM) </v>
      </c>
      <c r="G14" s="83" t="str">
        <f>'Field data and Beacon'!G14</f>
        <v xml:space="preserve">Grass Silage (25% DM) </v>
      </c>
      <c r="H14" s="83" t="str">
        <f>'Field data and Beacon'!H14</f>
        <v xml:space="preserve">Grass Silage (25% DM) </v>
      </c>
      <c r="I14" s="83" t="str">
        <f>'Field data and Beacon'!I14</f>
        <v xml:space="preserve">Grass Silage (25% DM) </v>
      </c>
      <c r="J14" s="83" t="str">
        <f>'Field data and Beacon'!J14</f>
        <v xml:space="preserve">Grass Silage (25% DM) </v>
      </c>
      <c r="K14" s="83" t="str">
        <f>'Field data and Beacon'!K14</f>
        <v xml:space="preserve">Grass Silage (25% DM) </v>
      </c>
      <c r="L14" s="83">
        <f>'Field data and Beacon'!L14</f>
        <v>0</v>
      </c>
      <c r="M14" s="83">
        <f>'Field data and Beacon'!M14</f>
        <v>0</v>
      </c>
      <c r="N14" s="83">
        <f>'Field data and Beacon'!N14</f>
        <v>0</v>
      </c>
      <c r="O14" s="83">
        <f>'Field data and Beacon'!O14</f>
        <v>0</v>
      </c>
      <c r="P14" s="83">
        <f>'Field data and Beacon'!P14</f>
        <v>0</v>
      </c>
      <c r="Q14" s="83">
        <f>'Field data and Beacon'!Q14</f>
        <v>0</v>
      </c>
      <c r="R14" s="83">
        <f>'Field data and Beacon'!R14</f>
        <v>0</v>
      </c>
      <c r="S14" s="83">
        <f>'Field data and Beacon'!S14</f>
        <v>0</v>
      </c>
      <c r="T14" s="83">
        <f>'Field data and Beacon'!T14</f>
        <v>0</v>
      </c>
      <c r="U14" s="83">
        <f>'Field data and Beacon'!U14</f>
        <v>0</v>
      </c>
      <c r="V14" s="103">
        <f>'Field data and Beacon'!V14</f>
        <v>0</v>
      </c>
      <c r="AD14" s="22" t="s">
        <v>138</v>
      </c>
      <c r="AE14" s="22">
        <v>6</v>
      </c>
      <c r="AI14" s="43" t="s">
        <v>119</v>
      </c>
      <c r="AJ14" s="44">
        <v>0.8</v>
      </c>
      <c r="AK14" s="45">
        <v>1.7</v>
      </c>
      <c r="AL14" s="9">
        <v>12</v>
      </c>
      <c r="AM14" s="9">
        <v>6.7</v>
      </c>
      <c r="AN14" s="9" t="s">
        <v>135</v>
      </c>
    </row>
    <row r="15" spans="1:41" ht="13" x14ac:dyDescent="0.25">
      <c r="A15" s="152" t="s">
        <v>9</v>
      </c>
      <c r="B15" s="153"/>
      <c r="C15" s="49">
        <f>'Field data and Beacon'!C15</f>
        <v>23</v>
      </c>
      <c r="D15" s="49">
        <f>'Field data and Beacon'!D15</f>
        <v>38</v>
      </c>
      <c r="E15" s="49">
        <f>'Field data and Beacon'!E15</f>
        <v>23</v>
      </c>
      <c r="F15" s="49">
        <f>'Field data and Beacon'!F15</f>
        <v>23</v>
      </c>
      <c r="G15" s="49">
        <f>'Field data and Beacon'!G15</f>
        <v>23</v>
      </c>
      <c r="H15" s="49">
        <f>'Field data and Beacon'!H15</f>
        <v>38</v>
      </c>
      <c r="I15" s="49">
        <f>'Field data and Beacon'!I15</f>
        <v>38</v>
      </c>
      <c r="J15" s="49">
        <f>'Field data and Beacon'!J15</f>
        <v>47</v>
      </c>
      <c r="K15" s="49">
        <f>'Field data and Beacon'!K15</f>
        <v>47</v>
      </c>
      <c r="L15" s="49">
        <f>'Field data and Beacon'!L15</f>
        <v>0</v>
      </c>
      <c r="M15" s="49">
        <f>'Field data and Beacon'!M15</f>
        <v>0</v>
      </c>
      <c r="N15" s="49">
        <f>'Field data and Beacon'!N15</f>
        <v>0</v>
      </c>
      <c r="O15" s="49">
        <f>'Field data and Beacon'!O15</f>
        <v>0</v>
      </c>
      <c r="P15" s="49">
        <f>'Field data and Beacon'!P15</f>
        <v>0</v>
      </c>
      <c r="Q15" s="49">
        <f>'Field data and Beacon'!Q15</f>
        <v>0</v>
      </c>
      <c r="R15" s="49">
        <f>'Field data and Beacon'!R15</f>
        <v>0</v>
      </c>
      <c r="S15" s="49">
        <f>'Field data and Beacon'!S15</f>
        <v>0</v>
      </c>
      <c r="T15" s="49">
        <f>'Field data and Beacon'!T15</f>
        <v>0</v>
      </c>
      <c r="U15" s="49">
        <f>'Field data and Beacon'!U15</f>
        <v>0</v>
      </c>
      <c r="V15" s="102">
        <f>'Field data and Beacon'!V15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Beacon'!C16</f>
        <v>Medium/Clay</v>
      </c>
      <c r="D16" s="104" t="str">
        <f>'Field data and Beacon'!D16</f>
        <v>Medium/Clay</v>
      </c>
      <c r="E16" s="104" t="str">
        <f>'Field data and Beacon'!E16</f>
        <v>Medium/Clay</v>
      </c>
      <c r="F16" s="104" t="str">
        <f>'Field data and Beacon'!F16</f>
        <v>Medium/Clay</v>
      </c>
      <c r="G16" s="104" t="str">
        <f>'Field data and Beacon'!G16</f>
        <v>Medium/Clay</v>
      </c>
      <c r="H16" s="104" t="str">
        <f>'Field data and Beacon'!H16</f>
        <v>Medium/Clay</v>
      </c>
      <c r="I16" s="104" t="str">
        <f>'Field data and Beacon'!I16</f>
        <v>Medium/Clay</v>
      </c>
      <c r="J16" s="104" t="str">
        <f>'Field data and Beacon'!J16</f>
        <v>Medium/Clay</v>
      </c>
      <c r="K16" s="104" t="str">
        <f>'Field data and Beacon'!K16</f>
        <v>Medium/Clay</v>
      </c>
      <c r="L16" s="104">
        <f>'Field data and Beacon'!L16</f>
        <v>0</v>
      </c>
      <c r="M16" s="104">
        <f>'Field data and Beacon'!M16</f>
        <v>0</v>
      </c>
      <c r="N16" s="104">
        <f>'Field data and Beacon'!N16</f>
        <v>0</v>
      </c>
      <c r="O16" s="104">
        <f>'Field data and Beacon'!O16</f>
        <v>0</v>
      </c>
      <c r="P16" s="104">
        <f>'Field data and Beacon'!P16</f>
        <v>0</v>
      </c>
      <c r="Q16" s="104">
        <f>'Field data and Beacon'!Q16</f>
        <v>0</v>
      </c>
      <c r="R16" s="104">
        <f>'Field data and Beacon'!R16</f>
        <v>0</v>
      </c>
      <c r="S16" s="104">
        <f>'Field data and Beacon'!S16</f>
        <v>0</v>
      </c>
      <c r="T16" s="104">
        <f>'Field data and Beacon'!T16</f>
        <v>0</v>
      </c>
      <c r="U16" s="104">
        <f>'Field data and Beacon'!U16</f>
        <v>0</v>
      </c>
      <c r="V16" s="105">
        <f>'Field data and Beacon'!V16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39.1</v>
      </c>
      <c r="D17" s="20">
        <f t="shared" ref="D17:V17" si="0">(VLOOKUP(D$14,$AI2:$AK26,2,FALSE))*D$15</f>
        <v>64.599999999999994</v>
      </c>
      <c r="E17" s="20">
        <f t="shared" si="0"/>
        <v>39.1</v>
      </c>
      <c r="F17" s="20">
        <f t="shared" si="0"/>
        <v>39.1</v>
      </c>
      <c r="G17" s="20">
        <f t="shared" si="0"/>
        <v>39.1</v>
      </c>
      <c r="H17" s="20">
        <f t="shared" si="0"/>
        <v>64.599999999999994</v>
      </c>
      <c r="I17" s="20">
        <f t="shared" si="0"/>
        <v>64.599999999999994</v>
      </c>
      <c r="J17" s="20">
        <f t="shared" si="0"/>
        <v>79.899999999999991</v>
      </c>
      <c r="K17" s="20">
        <f t="shared" si="0"/>
        <v>79.899999999999991</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-39.1</v>
      </c>
      <c r="D19" s="12">
        <f t="shared" ref="D19:V19" si="1">D18-D17</f>
        <v>-64.599999999999994</v>
      </c>
      <c r="E19" s="12">
        <f t="shared" si="1"/>
        <v>-39.1</v>
      </c>
      <c r="F19" s="12">
        <f t="shared" si="1"/>
        <v>-39.1</v>
      </c>
      <c r="G19" s="12">
        <f t="shared" si="1"/>
        <v>-39.1</v>
      </c>
      <c r="H19" s="12">
        <f t="shared" si="1"/>
        <v>-64.599999999999994</v>
      </c>
      <c r="I19" s="12">
        <f t="shared" si="1"/>
        <v>-64.599999999999994</v>
      </c>
      <c r="J19" s="12">
        <f t="shared" si="1"/>
        <v>-79.899999999999991</v>
      </c>
      <c r="K19" s="12">
        <f t="shared" si="1"/>
        <v>-79.899999999999991</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138</v>
      </c>
      <c r="D21" s="20">
        <f t="shared" ref="D21:V21" si="2">(VLOOKUP(D$14,$AI2:$AK26,3,FALSE))*D$15</f>
        <v>228</v>
      </c>
      <c r="E21" s="20">
        <f t="shared" si="2"/>
        <v>138</v>
      </c>
      <c r="F21" s="20">
        <f t="shared" si="2"/>
        <v>138</v>
      </c>
      <c r="G21" s="20">
        <f t="shared" si="2"/>
        <v>138</v>
      </c>
      <c r="H21" s="20">
        <f t="shared" si="2"/>
        <v>228</v>
      </c>
      <c r="I21" s="20">
        <f t="shared" si="2"/>
        <v>228</v>
      </c>
      <c r="J21" s="20">
        <f t="shared" si="2"/>
        <v>282</v>
      </c>
      <c r="K21" s="20">
        <f t="shared" si="2"/>
        <v>282</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-138</v>
      </c>
      <c r="D23" s="12">
        <f t="shared" ref="D23:V23" si="3">D22-D21</f>
        <v>-228</v>
      </c>
      <c r="E23" s="12">
        <f t="shared" si="3"/>
        <v>-138</v>
      </c>
      <c r="F23" s="12">
        <f t="shared" si="3"/>
        <v>-138</v>
      </c>
      <c r="G23" s="12">
        <f t="shared" si="3"/>
        <v>-138</v>
      </c>
      <c r="H23" s="12">
        <f t="shared" si="3"/>
        <v>-228</v>
      </c>
      <c r="I23" s="12">
        <f t="shared" si="3"/>
        <v>-228</v>
      </c>
      <c r="J23" s="12">
        <f t="shared" si="3"/>
        <v>-282</v>
      </c>
      <c r="K23" s="12">
        <f t="shared" si="3"/>
        <v>-282</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1515</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4470</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6971</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2368</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865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8459</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7964</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6856</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5560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1515</v>
      </c>
      <c r="C57" s="8">
        <f t="shared" ref="C57:U57" si="13">D8</f>
        <v>4470</v>
      </c>
      <c r="D57" s="8">
        <f t="shared" si="13"/>
        <v>6971</v>
      </c>
      <c r="E57" s="8">
        <f t="shared" si="13"/>
        <v>2368</v>
      </c>
      <c r="F57" s="8">
        <f t="shared" si="13"/>
        <v>865</v>
      </c>
      <c r="G57" s="8">
        <f t="shared" si="13"/>
        <v>8459</v>
      </c>
      <c r="H57" s="8">
        <f t="shared" si="13"/>
        <v>7964</v>
      </c>
      <c r="I57" s="8">
        <f t="shared" si="13"/>
        <v>6856</v>
      </c>
      <c r="J57" s="8">
        <f t="shared" si="13"/>
        <v>5560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5.8</v>
      </c>
      <c r="C60" s="64">
        <f t="shared" ref="C60:U60" si="14">D10</f>
        <v>5.8</v>
      </c>
      <c r="D60" s="64">
        <f t="shared" si="14"/>
        <v>6.5</v>
      </c>
      <c r="E60" s="64">
        <f t="shared" si="14"/>
        <v>5.8</v>
      </c>
      <c r="F60" s="64">
        <f t="shared" si="14"/>
        <v>5.9</v>
      </c>
      <c r="G60" s="64">
        <f t="shared" si="14"/>
        <v>6.1</v>
      </c>
      <c r="H60" s="64">
        <f t="shared" si="14"/>
        <v>6.1</v>
      </c>
      <c r="I60" s="64">
        <f t="shared" si="14"/>
        <v>6.1</v>
      </c>
      <c r="J60" s="64">
        <f t="shared" si="14"/>
        <v>6.1</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2.4000000000000021</v>
      </c>
      <c r="C64" s="65">
        <f t="shared" ref="C64:U64" si="17">(C59-C60)*C61</f>
        <v>2.4000000000000021</v>
      </c>
      <c r="D64" s="65">
        <f t="shared" si="17"/>
        <v>-1.7999999999999989</v>
      </c>
      <c r="E64" s="65">
        <f t="shared" si="17"/>
        <v>2.4000000000000021</v>
      </c>
      <c r="F64" s="65">
        <f t="shared" si="17"/>
        <v>1.7999999999999989</v>
      </c>
      <c r="G64" s="65">
        <f t="shared" si="17"/>
        <v>0.6000000000000032</v>
      </c>
      <c r="H64" s="65">
        <f t="shared" si="17"/>
        <v>0.6000000000000032</v>
      </c>
      <c r="I64" s="65">
        <f t="shared" si="17"/>
        <v>0.6000000000000032</v>
      </c>
      <c r="J64" s="65">
        <f t="shared" si="17"/>
        <v>0.6000000000000032</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-2.4000000000000021</v>
      </c>
      <c r="C65" s="65">
        <f t="shared" ref="C65:U65" si="18">C63-C64</f>
        <v>-2.4000000000000021</v>
      </c>
      <c r="D65" s="65">
        <f t="shared" si="18"/>
        <v>1.7999999999999989</v>
      </c>
      <c r="E65" s="65">
        <f t="shared" si="18"/>
        <v>-2.4000000000000021</v>
      </c>
      <c r="F65" s="65">
        <f t="shared" si="18"/>
        <v>-1.7999999999999989</v>
      </c>
      <c r="G65" s="65">
        <f t="shared" si="18"/>
        <v>-0.6000000000000032</v>
      </c>
      <c r="H65" s="65">
        <f t="shared" si="18"/>
        <v>-0.6000000000000032</v>
      </c>
      <c r="I65" s="65">
        <f t="shared" si="18"/>
        <v>-0.6000000000000032</v>
      </c>
      <c r="J65" s="65">
        <f t="shared" si="18"/>
        <v>-0.6000000000000032</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UNDER</v>
      </c>
      <c r="D66" s="66" t="str">
        <f t="shared" si="19"/>
        <v>OVER</v>
      </c>
      <c r="E66" s="66" t="str">
        <f t="shared" si="19"/>
        <v>UNDER</v>
      </c>
      <c r="F66" s="66" t="str">
        <f t="shared" si="19"/>
        <v>UNDER</v>
      </c>
      <c r="G66" s="66" t="str">
        <f t="shared" si="19"/>
        <v>UNDER</v>
      </c>
      <c r="H66" s="66" t="str">
        <f t="shared" si="19"/>
        <v>UNDER</v>
      </c>
      <c r="I66" s="66" t="str">
        <f t="shared" si="19"/>
        <v>UNDER</v>
      </c>
      <c r="J66" s="66" t="str">
        <f t="shared" si="19"/>
        <v>UNDER</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Beacon'!B29</f>
        <v>Application Rate</v>
      </c>
      <c r="C1" s="29" t="str">
        <f>'Field data and Beacon'!C29</f>
        <v>Nitrogen Addition</v>
      </c>
      <c r="D1" s="29" t="str">
        <f>'Field data and Beacon'!D29</f>
        <v>Phosphate Addition</v>
      </c>
      <c r="E1" s="29" t="str">
        <f>'Field data and Beacon'!E29</f>
        <v>Potash  Addition</v>
      </c>
      <c r="F1" s="29" t="str">
        <f>'Field data and Beacon'!F29</f>
        <v>Mg Oxide Addition</v>
      </c>
      <c r="G1" s="29" t="str">
        <f>'Field data and Beacon'!G29</f>
        <v>Copper Addition</v>
      </c>
      <c r="H1" s="29" t="str">
        <f>'Field data and Beacon'!H29</f>
        <v>Zinc Addition</v>
      </c>
      <c r="I1" s="29" t="str">
        <f>'Field data and Beacon'!I29</f>
        <v>Lead Addition</v>
      </c>
      <c r="J1" s="29" t="str">
        <f>'Field data and Beacon'!J29</f>
        <v>Cadmium Addition</v>
      </c>
      <c r="K1" s="29" t="str">
        <f>'Field data and Beacon'!K29</f>
        <v>Mercury Addition</v>
      </c>
      <c r="L1" s="29" t="str">
        <f>'Field data and Beacon'!L29</f>
        <v>Nickel Addition</v>
      </c>
      <c r="M1" s="29" t="str">
        <f>'Field data and Beacon'!M29</f>
        <v>Chromium Addition</v>
      </c>
      <c r="N1" s="29" t="str">
        <f>'Field data and Beacon'!N29</f>
        <v>Aluminium Addition</v>
      </c>
      <c r="O1" s="29" t="str">
        <f>'Field data and Beacon'!O29</f>
        <v>Iron Addition</v>
      </c>
      <c r="P1" s="29" t="str">
        <f>'Field data and Beacon'!P29</f>
        <v xml:space="preserve">Sodium Addition                 </v>
      </c>
      <c r="Q1" s="29" t="str">
        <f>'Field data and Beacon'!Q29</f>
        <v>SO3  Addition                             kg/ha</v>
      </c>
      <c r="R1" s="29" t="str">
        <f>'Field data and Beacon'!R29</f>
        <v xml:space="preserve">Selenium Addition </v>
      </c>
      <c r="S1" s="29" t="str">
        <f>'Field data and Beacon'!S29</f>
        <v xml:space="preserve">Arsenic  Addition  </v>
      </c>
      <c r="T1" s="29" t="str">
        <f>'Field data and Beacon'!T29</f>
        <v xml:space="preserve">Molybdenum Addition  </v>
      </c>
      <c r="U1" s="29" t="str">
        <f>'Field data and Beacon'!U29</f>
        <v xml:space="preserve">Fluoride Addition </v>
      </c>
    </row>
    <row r="2" spans="1:21" ht="25" x14ac:dyDescent="0.25">
      <c r="A2" s="174"/>
      <c r="B2" s="29" t="str">
        <f>'Field data and Beacon'!B30</f>
        <v>tonnes/ha</v>
      </c>
      <c r="C2" s="29" t="str">
        <f>'Field data and Beacon'!C30</f>
        <v>kg/ha</v>
      </c>
      <c r="D2" s="29" t="str">
        <f>'Field data and Beacon'!D30</f>
        <v>P2O5 
kg/ha</v>
      </c>
      <c r="E2" s="29" t="str">
        <f>'Field data and Beacon'!E30</f>
        <v>K2O 
kg/ha</v>
      </c>
      <c r="F2" s="29" t="str">
        <f>'Field data and Beacon'!F30</f>
        <v>MgO 
kg/ha</v>
      </c>
      <c r="G2" s="29" t="str">
        <f>'Field data and Beacon'!G30</f>
        <v>kg/ha</v>
      </c>
      <c r="H2" s="29" t="str">
        <f>'Field data and Beacon'!H30</f>
        <v>kg/ha</v>
      </c>
      <c r="I2" s="29" t="str">
        <f>'Field data and Beacon'!I30</f>
        <v>kg/ha</v>
      </c>
      <c r="J2" s="29" t="str">
        <f>'Field data and Beacon'!J30</f>
        <v>kg/ha</v>
      </c>
      <c r="K2" s="29" t="str">
        <f>'Field data and Beacon'!K30</f>
        <v>kg/ha</v>
      </c>
      <c r="L2" s="29" t="str">
        <f>'Field data and Beacon'!L30</f>
        <v>kg/ha</v>
      </c>
      <c r="M2" s="29" t="str">
        <f>'Field data and Beacon'!M30</f>
        <v>kg/ha</v>
      </c>
      <c r="N2" s="29" t="str">
        <f>'Field data and Beacon'!N30</f>
        <v>kg/ha</v>
      </c>
      <c r="O2" s="29" t="str">
        <f>'Field data and Beacon'!O30</f>
        <v>kg/ha</v>
      </c>
      <c r="P2" s="29" t="str">
        <f>'Field data and Beacon'!P30</f>
        <v>kg/ha</v>
      </c>
      <c r="Q2" s="29" t="str">
        <f>'Field data and Beacon'!Q30</f>
        <v>kg/ha</v>
      </c>
      <c r="R2" s="29" t="str">
        <f>'Field data and Beacon'!R30</f>
        <v>kg/ha</v>
      </c>
      <c r="S2" s="29" t="str">
        <f>'Field data and Beacon'!S30</f>
        <v>kg/ha</v>
      </c>
      <c r="T2" s="29" t="str">
        <f>'Field data and Beacon'!T30</f>
        <v>kg/ha</v>
      </c>
      <c r="U2" s="29" t="str">
        <f>'Field data and Beacon'!U30</f>
        <v>kg/ha</v>
      </c>
    </row>
    <row r="3" spans="1:21" x14ac:dyDescent="0.25">
      <c r="A3" s="27">
        <v>1</v>
      </c>
      <c r="B3" s="24">
        <f>'Field data and Beacon'!B31</f>
        <v>55</v>
      </c>
      <c r="C3" s="24">
        <f>'Field data and Beacon'!C31</f>
        <v>49.499999999999993</v>
      </c>
      <c r="D3" s="24">
        <f>'Field data and Beacon'!D31</f>
        <v>16.506654999999999</v>
      </c>
      <c r="E3" s="24">
        <f>'Field data and Beacon'!E31</f>
        <v>9.9412500000000001</v>
      </c>
      <c r="F3" s="24">
        <f>'Field data and Beacon'!F31</f>
        <v>2.3071069999999998</v>
      </c>
      <c r="G3" s="24">
        <f>'Field data and Beacon'!G31</f>
        <v>4.8895000000000001E-2</v>
      </c>
      <c r="H3" s="24">
        <f>'Field data and Beacon'!H31</f>
        <v>3.3769999999999994E-2</v>
      </c>
      <c r="I3" s="24">
        <f>'Field data and Beacon'!I31</f>
        <v>2.75E-2</v>
      </c>
      <c r="J3" s="24">
        <f>'Field data and Beacon'!J31</f>
        <v>5.5000000000000003E-4</v>
      </c>
      <c r="K3" s="24">
        <f>'Field data and Beacon'!K31</f>
        <v>2.7500000000000003E-3</v>
      </c>
      <c r="L3" s="24">
        <f>'Field data and Beacon'!L31</f>
        <v>1.1000000000000001E-2</v>
      </c>
      <c r="M3" s="24">
        <f>'Field data and Beacon'!M31</f>
        <v>1.1000000000000001E-2</v>
      </c>
      <c r="N3" s="24">
        <f>'Field data and Beacon'!N31</f>
        <v>0</v>
      </c>
      <c r="O3" s="24">
        <f>'Field data and Beacon'!O31</f>
        <v>0</v>
      </c>
      <c r="P3" s="24">
        <f>'Field data and Beacon'!P31</f>
        <v>141900</v>
      </c>
      <c r="Q3" s="24">
        <f>'Field data and Beacon'!Q31</f>
        <v>12.3475</v>
      </c>
      <c r="R3" s="24">
        <f>'Field data and Beacon'!R31</f>
        <v>0</v>
      </c>
      <c r="S3" s="24">
        <f>'Field data and Beacon'!S31</f>
        <v>0</v>
      </c>
      <c r="T3" s="24">
        <f>'Field data and Beacon'!T31</f>
        <v>0</v>
      </c>
      <c r="U3" s="24">
        <f>'Field data and Beacon'!U31</f>
        <v>0</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55</v>
      </c>
      <c r="C13" s="68">
        <f t="shared" ref="C13:U13" si="0">SUM(C3:C12)</f>
        <v>49.499999999999993</v>
      </c>
      <c r="D13" s="68">
        <f t="shared" si="0"/>
        <v>16.506654999999999</v>
      </c>
      <c r="E13" s="68">
        <f t="shared" si="0"/>
        <v>9.9412500000000001</v>
      </c>
      <c r="F13" s="68">
        <f t="shared" si="0"/>
        <v>2.3071069999999998</v>
      </c>
      <c r="G13" s="68">
        <f t="shared" si="0"/>
        <v>4.8895000000000001E-2</v>
      </c>
      <c r="H13" s="68">
        <f t="shared" si="0"/>
        <v>3.3769999999999994E-2</v>
      </c>
      <c r="I13" s="68">
        <f t="shared" si="0"/>
        <v>2.75E-2</v>
      </c>
      <c r="J13" s="68">
        <f t="shared" si="0"/>
        <v>5.5000000000000003E-4</v>
      </c>
      <c r="K13" s="68">
        <f t="shared" si="0"/>
        <v>2.7500000000000003E-3</v>
      </c>
      <c r="L13" s="68">
        <f t="shared" si="0"/>
        <v>1.1000000000000001E-2</v>
      </c>
      <c r="M13" s="68">
        <f t="shared" si="0"/>
        <v>1.1000000000000001E-2</v>
      </c>
      <c r="N13" s="68">
        <f t="shared" si="0"/>
        <v>0</v>
      </c>
      <c r="O13" s="68">
        <f t="shared" si="0"/>
        <v>0</v>
      </c>
      <c r="P13" s="68">
        <f t="shared" si="0"/>
        <v>141900</v>
      </c>
      <c r="Q13" s="68">
        <f t="shared" si="0"/>
        <v>12.3475</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Beacon'!B29</f>
        <v>Application Rate</v>
      </c>
      <c r="D1" s="26" t="str">
        <f>'Field data and Beacon'!C29</f>
        <v>Nitrogen Addition</v>
      </c>
      <c r="E1" s="26" t="str">
        <f>'Field data and Beacon'!D29</f>
        <v>Phosphate Addition</v>
      </c>
      <c r="F1" s="26" t="str">
        <f>'Field data and Beacon'!E29</f>
        <v>Potash  Addition</v>
      </c>
      <c r="G1" s="26" t="str">
        <f>'Field data and Beacon'!F29</f>
        <v>Mg Oxide Addition</v>
      </c>
      <c r="H1" s="26" t="str">
        <f>'Field data and Beacon'!G29</f>
        <v>Copper Addition</v>
      </c>
      <c r="I1" s="26" t="str">
        <f>'Field data and Beacon'!H29</f>
        <v>Zinc Addition</v>
      </c>
      <c r="J1" s="26" t="str">
        <f>'Field data and Beacon'!I29</f>
        <v>Lead Addition</v>
      </c>
      <c r="K1" s="26" t="str">
        <f>'Field data and Beacon'!J29</f>
        <v>Cadmium Addition</v>
      </c>
      <c r="L1" s="26" t="str">
        <f>'Field data and Beacon'!K29</f>
        <v>Mercury Addition</v>
      </c>
      <c r="M1" s="26" t="str">
        <f>'Field data and Beacon'!L29</f>
        <v>Nickel Addition</v>
      </c>
      <c r="N1" s="26" t="str">
        <f>'Field data and Beacon'!M29</f>
        <v>Chromium Addition</v>
      </c>
      <c r="O1" s="26" t="str">
        <f>'Field data and Beacon'!N29</f>
        <v>Aluminium Addition</v>
      </c>
      <c r="P1" s="26" t="str">
        <f>'Field data and Beacon'!O29</f>
        <v>Iron Addition</v>
      </c>
      <c r="Q1" s="26" t="str">
        <f>'Field data and Beacon'!P29</f>
        <v xml:space="preserve">Sodium Addition                 </v>
      </c>
      <c r="R1" s="26" t="str">
        <f>'Field data and Beacon'!Q29</f>
        <v>SO3  Addition                             kg/ha</v>
      </c>
      <c r="S1" s="26" t="str">
        <f>'Field data and Beacon'!R29</f>
        <v xml:space="preserve">Selenium Addition </v>
      </c>
      <c r="T1" s="26" t="str">
        <f>'Field data and Beacon'!S29</f>
        <v xml:space="preserve">Arsenic  Addition  </v>
      </c>
      <c r="U1" s="26" t="str">
        <f>'Field data and Beacon'!T29</f>
        <v xml:space="preserve">Molybdenum Addition  </v>
      </c>
      <c r="V1" s="26" t="str">
        <f>'Field data and Beacon'!U29</f>
        <v xml:space="preserve">Fluoride Addition </v>
      </c>
    </row>
    <row r="2" spans="1:22" s="70" customFormat="1" ht="25" x14ac:dyDescent="0.35">
      <c r="A2" s="175"/>
      <c r="B2" s="23" t="s">
        <v>46</v>
      </c>
      <c r="C2" s="26" t="str">
        <f>'Field data and Beacon'!B30</f>
        <v>tonnes/ha</v>
      </c>
      <c r="D2" s="26" t="str">
        <f>'Field data and Beacon'!C30</f>
        <v>kg/ha</v>
      </c>
      <c r="E2" s="26" t="str">
        <f>'Field data and Beacon'!D30</f>
        <v>P2O5 
kg/ha</v>
      </c>
      <c r="F2" s="26" t="str">
        <f>'Field data and Beacon'!E30</f>
        <v>K2O 
kg/ha</v>
      </c>
      <c r="G2" s="26" t="str">
        <f>'Field data and Beacon'!F30</f>
        <v>MgO 
kg/ha</v>
      </c>
      <c r="H2" s="26" t="str">
        <f>'Field data and Beacon'!G30</f>
        <v>kg/ha</v>
      </c>
      <c r="I2" s="26" t="str">
        <f>'Field data and Beacon'!H30</f>
        <v>kg/ha</v>
      </c>
      <c r="J2" s="26" t="str">
        <f>'Field data and Beacon'!I30</f>
        <v>kg/ha</v>
      </c>
      <c r="K2" s="26" t="str">
        <f>'Field data and Beacon'!J30</f>
        <v>kg/ha</v>
      </c>
      <c r="L2" s="26" t="str">
        <f>'Field data and Beacon'!K30</f>
        <v>kg/ha</v>
      </c>
      <c r="M2" s="26" t="str">
        <f>'Field data and Beacon'!L30</f>
        <v>kg/ha</v>
      </c>
      <c r="N2" s="26" t="str">
        <f>'Field data and Beacon'!M30</f>
        <v>kg/ha</v>
      </c>
      <c r="O2" s="26" t="str">
        <f>'Field data and Beacon'!N30</f>
        <v>kg/ha</v>
      </c>
      <c r="P2" s="26" t="str">
        <f>'Field data and Beacon'!O30</f>
        <v>kg/ha</v>
      </c>
      <c r="Q2" s="26" t="str">
        <f>'Field data and Beacon'!P30</f>
        <v>kg/ha</v>
      </c>
      <c r="R2" s="26" t="str">
        <f>'Field data and Beacon'!Q30</f>
        <v>kg/ha</v>
      </c>
      <c r="S2" s="26" t="str">
        <f>'Field data and Beacon'!R30</f>
        <v>kg/ha</v>
      </c>
      <c r="T2" s="26" t="str">
        <f>'Field data and Beacon'!S30</f>
        <v>kg/ha</v>
      </c>
      <c r="U2" s="26" t="str">
        <f>'Field data and Beacon'!T30</f>
        <v>kg/ha</v>
      </c>
      <c r="V2" s="26" t="str">
        <f>'Field data and Beacon'!U30</f>
        <v>kg/ha</v>
      </c>
    </row>
    <row r="3" spans="1:22" x14ac:dyDescent="0.25">
      <c r="A3" s="27">
        <v>1</v>
      </c>
      <c r="B3" s="78"/>
      <c r="C3" s="24">
        <f>'Field data and Beacon'!B31</f>
        <v>55</v>
      </c>
      <c r="D3" s="24">
        <f>'Field data and Beacon'!C31</f>
        <v>49.499999999999993</v>
      </c>
      <c r="E3" s="24">
        <f>'Field data and Beacon'!D31</f>
        <v>16.506654999999999</v>
      </c>
      <c r="F3" s="24">
        <f>'Field data and Beacon'!E31</f>
        <v>9.9412500000000001</v>
      </c>
      <c r="G3" s="24">
        <f>'Field data and Beacon'!F31</f>
        <v>2.3071069999999998</v>
      </c>
      <c r="H3" s="24">
        <f>'Field data and Beacon'!G31</f>
        <v>4.8895000000000001E-2</v>
      </c>
      <c r="I3" s="24">
        <f>'Field data and Beacon'!H31</f>
        <v>3.3769999999999994E-2</v>
      </c>
      <c r="J3" s="24">
        <f>'Field data and Beacon'!I31</f>
        <v>2.75E-2</v>
      </c>
      <c r="K3" s="24">
        <f>'Field data and Beacon'!J31</f>
        <v>5.5000000000000003E-4</v>
      </c>
      <c r="L3" s="24">
        <f>'Field data and Beacon'!K31</f>
        <v>2.7500000000000003E-3</v>
      </c>
      <c r="M3" s="24">
        <f>'Field data and Beacon'!L31</f>
        <v>1.1000000000000001E-2</v>
      </c>
      <c r="N3" s="24">
        <f>'Field data and Beacon'!M31</f>
        <v>1.1000000000000001E-2</v>
      </c>
      <c r="O3" s="24">
        <f>'Field data and Beacon'!N31</f>
        <v>0</v>
      </c>
      <c r="P3" s="24">
        <f>'Field data and Beacon'!O31</f>
        <v>0</v>
      </c>
      <c r="Q3" s="24">
        <f>'Field data and Beacon'!P31</f>
        <v>141900</v>
      </c>
      <c r="R3" s="24">
        <f>'Field data and Beacon'!Q31</f>
        <v>12.3475</v>
      </c>
      <c r="S3" s="24">
        <f>'Field data and Beacon'!R31</f>
        <v>0</v>
      </c>
      <c r="T3" s="24">
        <f>'Field data and Beacon'!S31</f>
        <v>0</v>
      </c>
      <c r="U3" s="24">
        <f>'Field data and Beacon'!T31</f>
        <v>0</v>
      </c>
      <c r="V3" s="24">
        <f>'Field data and Beacon'!U31</f>
        <v>0</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Beacon'!B43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Beacon'!B44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55</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417e1f37c0687413d1f1c9d7e38e3600">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REGU-488-235</_dlc_DocId>
    <_dlc_DocIdUrl xmlns="9be56660-2c31-41ef-bc00-23e72f632f2a">
      <Url>https://cyfoethnaturiolcymru.sharepoint.com/teams/Regulatory/Permitting/_layouts/15/DocIdRedir.aspx?ID=REGU-488-235</Url>
      <Description>REGU-488-235</Description>
    </_dlc_DocIdUrl>
    <Site_x0020_Name xmlns="859f7ad6-93f6-4205-b62b-a17f28acbbac">Mobile Plant</Site_x0020_Name>
    <Permit_x0020_Number xmlns="859f7ad6-93f6-4205-b62b-a17f28acbbac">EPR-BB3990ZX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Unit 2 Brecon Enterprise Park, Warren Road, Brecon, Powys, LD3 8BT</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2025-05-22T23:00:00+00:00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Beacon Foods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81AC45E-257D-4B2E-B2E7-532DAB15668E}"/>
</file>

<file path=customXml/itemProps2.xml><?xml version="1.0" encoding="utf-8"?>
<ds:datastoreItem xmlns:ds="http://schemas.openxmlformats.org/officeDocument/2006/customXml" ds:itemID="{02AE2897-F363-4959-B4A4-DBAE610C435E}"/>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9be56660-2c31-41ef-bc00-23e72f632f2a"/>
    <ds:schemaRef ds:uri="http://schemas.microsoft.com/office/2006/documentManagement/types"/>
    <ds:schemaRef ds:uri="http://schemas.openxmlformats.org/package/2006/metadata/core-properties"/>
    <ds:schemaRef ds:uri="http://www.w3.org/XML/1998/namespace"/>
    <ds:schemaRef ds:uri="http://purl.org/dc/elements/1.1/"/>
    <ds:schemaRef ds:uri="http://schemas.microsoft.com/office/infopath/2007/PartnerControls"/>
    <ds:schemaRef ds:uri="http://schemas.microsoft.com/office/2006/metadata/properties"/>
    <ds:schemaRef ds:uri="http://purl.org/dc/dcmitype/"/>
    <ds:schemaRef ds:uri="http://purl.org/dc/te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Beacon</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
  <cp:keywords>NRW Nutrient Calculator</cp:keywords>
  <cp:lastModifiedBy>Burn, Bryan</cp:lastModifiedBy>
  <dcterms:created xsi:type="dcterms:W3CDTF">2016-09-26T10:07:59Z</dcterms:created>
  <dcterms:modified xsi:type="dcterms:W3CDTF">2025-05-23T09:49:01Z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1ac19468-be8e-40e6-b81a-7046ca904091</vt:lpwstr>
  </property>
  <property fmtid="{D5CDD505-2E9C-101B-9397-08002B2CF9AE}" pid="4" name="Email BCC">
    <vt:lpwstr/>
  </property>
  <property fmtid="{D5CDD505-2E9C-101B-9397-08002B2CF9AE}" pid="5" name="From1">
    <vt:lpwstr/>
  </property>
  <property fmtid="{D5CDD505-2E9C-101B-9397-08002B2CF9AE}" pid="6" name="DocumentSetDescription">
    <vt:lpwstr/>
  </property>
  <property fmtid="{D5CDD505-2E9C-101B-9397-08002B2CF9AE}" pid="8" name="Email Recipients">
    <vt:lpwstr/>
  </property>
  <property fmtid="{D5CDD505-2E9C-101B-9397-08002B2CF9AE}" pid="10" name="_ExtendedDescription">
    <vt:lpwstr/>
  </property>
  <property fmtid="{D5CDD505-2E9C-101B-9397-08002B2CF9AE}" pid="11" name="Process">
    <vt:lpwstr/>
  </property>
  <property fmtid="{D5CDD505-2E9C-101B-9397-08002B2CF9AE}" pid="12" name="Email Subject">
    <vt:lpwstr/>
  </property>
  <property fmtid="{D5CDD505-2E9C-101B-9397-08002B2CF9AE}" pid="13" name="Link to previous EPR Permit">
    <vt:lpwstr/>
  </property>
  <property fmtid="{D5CDD505-2E9C-101B-9397-08002B2CF9AE}" pid="14" name="CAR Language Preference">
    <vt:lpwstr/>
  </property>
  <property fmtid="{D5CDD505-2E9C-101B-9397-08002B2CF9AE}" pid="16" name="Email CC">
    <vt:lpwstr/>
  </property>
  <property fmtid="{D5CDD505-2E9C-101B-9397-08002B2CF9AE}" pid="17" name="URL">
    <vt:lpwstr/>
  </property>
  <property fmtid="{D5CDD505-2E9C-101B-9397-08002B2CF9AE}" pid="18" name="Case Reference">
    <vt:lpwstr/>
  </property>
  <property fmtid="{D5CDD505-2E9C-101B-9397-08002B2CF9AE}" pid="20" name="Email Sender">
    <vt:lpwstr/>
  </property>
  <property fmtid="{D5CDD505-2E9C-101B-9397-08002B2CF9AE}" pid="21" name="BCC">
    <vt:lpwstr/>
  </property>
  <property fmtid="{D5CDD505-2E9C-101B-9397-08002B2CF9AE}" pid="23" name="CC">
    <vt:lpwstr/>
  </property>
  <property fmtid="{D5CDD505-2E9C-101B-9397-08002B2CF9AE}" pid="24" name="To">
    <vt:lpwstr/>
  </property>
</Properties>
</file>