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defaultThemeVersion="124226"/>
  <mc:AlternateContent xmlns:mc="http://schemas.openxmlformats.org/markup-compatibility/2006">
    <mc:Choice Requires="x15">
      <x15ac:absPath xmlns:x15ac="http://schemas.microsoft.com/office/spreadsheetml/2010/11/ac" url="https://prichardholdings.sharepoint.com/sites/Environmental/Shared Documents/General/Environmental Compliance/11 - Mobile Plant_TPC/Contaminated land/MPP001 - Virginia Park/11 - Phase 2 Permit Application/"/>
    </mc:Choice>
  </mc:AlternateContent>
  <xr:revisionPtr revIDLastSave="30" documentId="8_{3E99EC43-F8A6-45AC-B294-A2E54E94FE99}" xr6:coauthVersionLast="47" xr6:coauthVersionMax="47" xr10:uidLastSave="{3490D635-E572-4D7A-A643-A4A37C67C7E3}"/>
  <bookViews>
    <workbookView xWindow="-120" yWindow="-120" windowWidth="29040" windowHeight="15720" xr2:uid="{00000000-000D-0000-FFFF-FFFF00000000}"/>
  </bookViews>
  <sheets>
    <sheet name="Standard Permit GRA1" sheetId="4" r:id="rId1"/>
    <sheet name="Sheet1" sheetId="1" r:id="rId2"/>
    <sheet name="Sheet2" sheetId="2" r:id="rId3"/>
    <sheet name="Sheet3" sheetId="3" r:id="rId4"/>
  </sheets>
  <definedNames>
    <definedName name="_xlnm.Print_Area" localSheetId="0">'Standard Permit GRA1'!$A$1:$M$83</definedName>
    <definedName name="_xlnm.Print_Titles" localSheetId="0">'Standard Permit GRA1'!$15:$17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4" l="1"/>
  <c r="I57" i="4"/>
  <c r="H58" i="4"/>
  <c r="I58" i="4"/>
  <c r="H59" i="4"/>
  <c r="I59" i="4"/>
  <c r="H60" i="4"/>
  <c r="I60" i="4"/>
  <c r="H61" i="4"/>
  <c r="I61" i="4"/>
  <c r="H62" i="4"/>
  <c r="I62" i="4"/>
  <c r="H63" i="4"/>
  <c r="I63" i="4"/>
  <c r="H64" i="4"/>
  <c r="I64" i="4"/>
  <c r="H65" i="4"/>
  <c r="I65" i="4"/>
  <c r="H66" i="4"/>
  <c r="I66" i="4"/>
  <c r="H67" i="4"/>
  <c r="I67" i="4"/>
  <c r="H68" i="4"/>
  <c r="I68" i="4"/>
  <c r="H69" i="4"/>
  <c r="I69" i="4"/>
  <c r="H70" i="4"/>
  <c r="I70" i="4"/>
  <c r="H71" i="4"/>
  <c r="I71" i="4"/>
  <c r="H72" i="4"/>
  <c r="I72" i="4"/>
  <c r="H73" i="4"/>
  <c r="I73" i="4"/>
  <c r="H74" i="4"/>
  <c r="I74" i="4"/>
  <c r="H75" i="4"/>
  <c r="I75" i="4"/>
  <c r="J75" i="4" s="1"/>
  <c r="K75" i="4" s="1"/>
  <c r="H76" i="4"/>
  <c r="I76" i="4"/>
  <c r="J73" i="4" l="1"/>
  <c r="K73" i="4" s="1"/>
  <c r="J65" i="4"/>
  <c r="K65" i="4" s="1"/>
  <c r="J69" i="4"/>
  <c r="K69" i="4" s="1"/>
  <c r="J63" i="4"/>
  <c r="K63" i="4" s="1"/>
  <c r="J59" i="4"/>
  <c r="K59" i="4" s="1"/>
  <c r="J57" i="4"/>
  <c r="K57" i="4" s="1"/>
  <c r="J70" i="4"/>
  <c r="K70" i="4" s="1"/>
  <c r="J62" i="4"/>
  <c r="K62" i="4" s="1"/>
  <c r="J61" i="4"/>
  <c r="K61" i="4" s="1"/>
  <c r="J76" i="4"/>
  <c r="K76" i="4" s="1"/>
  <c r="J68" i="4"/>
  <c r="K68" i="4" s="1"/>
  <c r="J60" i="4"/>
  <c r="K60" i="4" s="1"/>
  <c r="J67" i="4"/>
  <c r="K67" i="4" s="1"/>
  <c r="J74" i="4"/>
  <c r="K74" i="4" s="1"/>
  <c r="J66" i="4"/>
  <c r="K66" i="4" s="1"/>
  <c r="J58" i="4"/>
  <c r="K58" i="4" s="1"/>
  <c r="J72" i="4"/>
  <c r="K72" i="4" s="1"/>
  <c r="J64" i="4"/>
  <c r="K64" i="4" s="1"/>
  <c r="J71" i="4"/>
  <c r="K7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Roger Yearsley</author>
  </authors>
  <commentList>
    <comment ref="B16" authorId="0" shapeId="0" xr:uid="{00000000-0006-0000-0000-000001000000}">
      <text>
        <r>
          <rPr>
            <b/>
            <sz val="10"/>
            <color indexed="81"/>
            <rFont val="Arial"/>
            <family val="2"/>
          </rPr>
          <t xml:space="preserve">Receptors </t>
        </r>
        <r>
          <rPr>
            <sz val="10"/>
            <color indexed="81"/>
            <rFont val="Arial"/>
            <family val="2"/>
          </rPr>
          <t>to consider should include: atmosphere, land, surface waters, groundwater, humans, wildlife and their habitats. A single receptor may be at risk from several different sources and all must be addressed.</t>
        </r>
        <r>
          <rPr>
            <sz val="8"/>
            <color indexed="81"/>
            <rFont val="Tahoma"/>
            <family val="2"/>
          </rPr>
          <t xml:space="preserve">
</t>
        </r>
      </text>
    </comment>
    <comment ref="C16" authorId="0" shapeId="0" xr:uid="{00000000-0006-0000-0000-000002000000}">
      <text>
        <r>
          <rPr>
            <sz val="10"/>
            <color indexed="81"/>
            <rFont val="Arial"/>
            <family val="2"/>
          </rPr>
          <t xml:space="preserve">The </t>
        </r>
        <r>
          <rPr>
            <b/>
            <sz val="10"/>
            <color indexed="81"/>
            <rFont val="Arial"/>
            <family val="2"/>
          </rPr>
          <t>Source</t>
        </r>
        <r>
          <rPr>
            <sz val="10"/>
            <color indexed="81"/>
            <rFont val="Arial"/>
            <family val="2"/>
          </rPr>
          <t xml:space="preserve"> of hazard will be the activity or operation taking place for which a particular hazard may arise.</t>
        </r>
      </text>
    </comment>
    <comment ref="D16" authorId="0" shapeId="0" xr:uid="{00000000-0006-0000-0000-000003000000}">
      <text>
        <r>
          <rPr>
            <b/>
            <sz val="10"/>
            <color indexed="81"/>
            <rFont val="Arial"/>
            <family val="2"/>
          </rPr>
          <t xml:space="preserve">Harm </t>
        </r>
        <r>
          <rPr>
            <sz val="10"/>
            <color indexed="81"/>
            <rFont val="Arial"/>
            <family val="2"/>
          </rPr>
          <t>may arise when a specific hazard is realised.</t>
        </r>
      </text>
    </comment>
    <comment ref="E16" authorId="0" shapeId="0" xr:uid="{00000000-0006-0000-0000-000004000000}">
      <text>
        <r>
          <rPr>
            <b/>
            <sz val="10"/>
            <color indexed="81"/>
            <rFont val="Arial"/>
            <family val="2"/>
          </rPr>
          <t>Pathways</t>
        </r>
        <r>
          <rPr>
            <sz val="10"/>
            <color indexed="81"/>
            <rFont val="Arial"/>
            <family val="2"/>
          </rPr>
          <t xml:space="preserve"> are the routes or means by which defined hazards may potentially realise their consequences at the receptors.</t>
        </r>
        <r>
          <rPr>
            <sz val="8"/>
            <color indexed="81"/>
            <rFont val="Tahoma"/>
            <family val="2"/>
          </rPr>
          <t xml:space="preserve">
</t>
        </r>
      </text>
    </comment>
    <comment ref="F16" authorId="0" shapeId="0" xr:uid="{00000000-0006-0000-0000-000005000000}">
      <text>
        <r>
          <rPr>
            <b/>
            <sz val="10"/>
            <color indexed="81"/>
            <rFont val="Arial"/>
            <family val="2"/>
          </rPr>
          <t>Probability of  exposure</t>
        </r>
        <r>
          <rPr>
            <sz val="10"/>
            <color indexed="81"/>
            <rFont val="Arial"/>
            <family val="2"/>
          </rPr>
          <t xml:space="preserve"> is the likelihood of the receptors being exposed to the hazard.  Example definitions:
</t>
        </r>
        <r>
          <rPr>
            <b/>
            <sz val="10"/>
            <color indexed="81"/>
            <rFont val="Arial"/>
            <family val="2"/>
          </rPr>
          <t xml:space="preserve">High </t>
        </r>
        <r>
          <rPr>
            <sz val="10"/>
            <color indexed="81"/>
            <rFont val="Arial"/>
            <family val="2"/>
          </rPr>
          <t xml:space="preserve">– exposure is probable: direct exposure likely with no / few barriers between hazard source and receptor;
</t>
        </r>
        <r>
          <rPr>
            <b/>
            <sz val="10"/>
            <color indexed="81"/>
            <rFont val="Arial"/>
            <family val="2"/>
          </rPr>
          <t>Medium</t>
        </r>
        <r>
          <rPr>
            <sz val="10"/>
            <color indexed="81"/>
            <rFont val="Arial"/>
            <family val="2"/>
          </rPr>
          <t xml:space="preserve">  – exposure is fairly probable: feasible exposure possible - barriers to exposure less controllable;
</t>
        </r>
        <r>
          <rPr>
            <b/>
            <sz val="10"/>
            <color indexed="81"/>
            <rFont val="Arial"/>
            <family val="2"/>
          </rPr>
          <t>Low</t>
        </r>
        <r>
          <rPr>
            <sz val="10"/>
            <color indexed="81"/>
            <rFont val="Arial"/>
            <family val="2"/>
          </rPr>
          <t xml:space="preserve"> – exposure is unlikely: several barriers exist between hazards source and receptors to mitigate against exposure:
</t>
        </r>
        <r>
          <rPr>
            <b/>
            <sz val="10"/>
            <color indexed="81"/>
            <rFont val="Arial"/>
            <family val="2"/>
          </rPr>
          <t xml:space="preserve">Very Low </t>
        </r>
        <r>
          <rPr>
            <sz val="10"/>
            <color indexed="81"/>
            <rFont val="Arial"/>
            <family val="2"/>
          </rPr>
          <t>– exposure is very unlikely: effective, multiple barriers in place to mitigate against exposure.</t>
        </r>
        <r>
          <rPr>
            <sz val="8"/>
            <color indexed="81"/>
            <rFont val="Tahoma"/>
            <family val="2"/>
          </rPr>
          <t xml:space="preserve">
</t>
        </r>
      </text>
    </comment>
    <comment ref="G16" authorId="0" shapeId="0" xr:uid="{00000000-0006-0000-0000-000006000000}">
      <text>
        <r>
          <rPr>
            <sz val="10"/>
            <color indexed="81"/>
            <rFont val="Arial"/>
            <family val="2"/>
          </rPr>
          <t xml:space="preserve">The </t>
        </r>
        <r>
          <rPr>
            <b/>
            <sz val="10"/>
            <color indexed="81"/>
            <rFont val="Arial"/>
            <family val="2"/>
          </rPr>
          <t xml:space="preserve">consequences </t>
        </r>
        <r>
          <rPr>
            <sz val="10"/>
            <color indexed="81"/>
            <rFont val="Arial"/>
            <family val="2"/>
          </rPr>
          <t>of a hazard being realised may be actual or potential harm.  
This will include be on a high/medium/low/very low score using attributes and scaling to consider 'harm'.</t>
        </r>
        <r>
          <rPr>
            <sz val="8"/>
            <color indexed="81"/>
            <rFont val="Tahoma"/>
            <family val="2"/>
          </rPr>
          <t xml:space="preserve">
</t>
        </r>
      </text>
    </comment>
    <comment ref="H16" authorId="0" shapeId="0" xr:uid="{00000000-0006-0000-0000-000007000000}">
      <text>
        <r>
          <rPr>
            <b/>
            <sz val="10"/>
            <color indexed="81"/>
            <rFont val="Arial"/>
            <family val="2"/>
          </rPr>
          <t>Magnitude of the risk</t>
        </r>
        <r>
          <rPr>
            <sz val="10"/>
            <color indexed="81"/>
            <rFont val="Arial"/>
            <family val="2"/>
          </rPr>
          <t xml:space="preserve"> is determined by combining the probability with the magnitude of the potential consequences</t>
        </r>
        <r>
          <rPr>
            <sz val="8"/>
            <color indexed="81"/>
            <rFont val="Tahoma"/>
            <family val="2"/>
          </rPr>
          <t xml:space="preserve">
</t>
        </r>
        <r>
          <rPr>
            <b/>
            <sz val="10"/>
            <color indexed="81"/>
            <rFont val="Arial"/>
            <family val="2"/>
          </rPr>
          <t>High risks</t>
        </r>
        <r>
          <rPr>
            <sz val="10"/>
            <color indexed="81"/>
            <rFont val="Arial"/>
            <family val="2"/>
          </rPr>
          <t xml:space="preserve"> require additional assessment and active management
</t>
        </r>
        <r>
          <rPr>
            <b/>
            <sz val="10"/>
            <color indexed="81"/>
            <rFont val="Arial"/>
            <family val="2"/>
          </rPr>
          <t>Medium risks</t>
        </r>
        <r>
          <rPr>
            <sz val="10"/>
            <color indexed="81"/>
            <rFont val="Arial"/>
            <family val="2"/>
          </rPr>
          <t xml:space="preserve"> require additional assessment and may require active management/monitoring 
</t>
        </r>
        <r>
          <rPr>
            <b/>
            <sz val="10"/>
            <color indexed="81"/>
            <rFont val="Arial"/>
            <family val="2"/>
          </rPr>
          <t>Low and very low risks</t>
        </r>
        <r>
          <rPr>
            <sz val="10"/>
            <color indexed="81"/>
            <rFont val="Arial"/>
            <family val="2"/>
          </rPr>
          <t xml:space="preserve"> require periodic review.</t>
        </r>
      </text>
    </comment>
    <comment ref="J16" authorId="0" shapeId="0" xr:uid="{00000000-0006-0000-0000-000008000000}">
      <text>
        <r>
          <rPr>
            <b/>
            <sz val="10"/>
            <color indexed="81"/>
            <rFont val="Arial"/>
            <family val="2"/>
          </rPr>
          <t xml:space="preserve">Risk management </t>
        </r>
        <r>
          <rPr>
            <sz val="10"/>
            <color indexed="81"/>
            <rFont val="Arial"/>
            <family val="2"/>
          </rPr>
          <t xml:space="preserve">involves breaking or limiting the source-pathway-receptor linkage to reduce risk.  
</t>
        </r>
        <r>
          <rPr>
            <sz val="8"/>
            <color indexed="81"/>
            <rFont val="Tahoma"/>
            <family val="2"/>
          </rPr>
          <t xml:space="preserve">
</t>
        </r>
      </text>
    </comment>
  </commentList>
</comments>
</file>

<file path=xl/sharedStrings.xml><?xml version="1.0" encoding="utf-8"?>
<sst xmlns="http://schemas.openxmlformats.org/spreadsheetml/2006/main" count="286" uniqueCount="145">
  <si>
    <t>High</t>
  </si>
  <si>
    <t>Medium</t>
  </si>
  <si>
    <t>Low</t>
  </si>
  <si>
    <t>Very low</t>
  </si>
  <si>
    <t xml:space="preserve">Yellow columns contain drop down menus that allow automatic evaluation of risk in green column </t>
  </si>
  <si>
    <t xml:space="preserve">Red triangle indicates comment containing supporting information </t>
  </si>
  <si>
    <t xml:space="preserve">Notes: </t>
  </si>
  <si>
    <t>Any</t>
  </si>
  <si>
    <t>Harm to protected site through toxic contamination, nutrient enrichment, smothering, disturbance, predation etc.</t>
  </si>
  <si>
    <t>Direct contact or ingestion</t>
  </si>
  <si>
    <t>Harm to human health - skin damage or gastro-intestinal illness.</t>
  </si>
  <si>
    <t>Contaminated waters used for recreational purposes</t>
  </si>
  <si>
    <t>Permitted wastes unlikely to contaminate groundwater.</t>
  </si>
  <si>
    <t>Transport through soil/groundwater then extraction at borehole.</t>
  </si>
  <si>
    <t>Chronic effects: contamination of groundwater, requiring treatment of water or closure of borehole.</t>
  </si>
  <si>
    <t>As above</t>
  </si>
  <si>
    <t>Watercourse must have medium / high flow for abstraction to be permitted, which will dilute contaminated run-off.</t>
  </si>
  <si>
    <t>Direct run-off from site across ground surface, via surface water drains, ditches etc. then abstraction.</t>
  </si>
  <si>
    <t>Acute effects, closure of abstraction intakes.</t>
  </si>
  <si>
    <t>As above.  Indirect run-off via the soil layer</t>
  </si>
  <si>
    <t>Chronic effects: deterioration of water quality</t>
  </si>
  <si>
    <t xml:space="preserve">As above </t>
  </si>
  <si>
    <t>All surface waters close to and downstream of site.</t>
  </si>
  <si>
    <t>Direct run-off from site across ground surface, via surface water drains, ditches etc.</t>
  </si>
  <si>
    <t>Acute effects: oxygen depletion, fish kill and algal blooms</t>
  </si>
  <si>
    <t>Spillage of liquids, leachate from waste, contaminated rainwater run-off from waste e.g. containing suspended solids.</t>
  </si>
  <si>
    <t>As above (excluding comments on access to waste).  Permitted activities do not include the burning of waste.</t>
  </si>
  <si>
    <t>As above.</t>
  </si>
  <si>
    <t>low</t>
  </si>
  <si>
    <t>Respiratory irritation, illness and nuisance to local population.  Injury to staff or fire fighters. Pollution of water or land.</t>
  </si>
  <si>
    <t>Accidental fire causing the release of polluting materials to air (smoke or fumes), water or land.</t>
  </si>
  <si>
    <t>Permitted waste types do not include any flammable materials so  a low magnitude risk is estimated.</t>
  </si>
  <si>
    <t>Air transport of smoke.  Spillages and contaminated firewater by direct run-off from site and via surface water drains and ditches.</t>
  </si>
  <si>
    <t xml:space="preserve">Respiratory irritation, illness and nuisance to local population.  Injury to staff, fire fighters or arsonists/vandals. Pollution of water or land. </t>
  </si>
  <si>
    <t>Arson and / or vandalism causing the release of polluting materials to air (smoke or fumes), water or land.</t>
  </si>
  <si>
    <t>Direct physical contact</t>
  </si>
  <si>
    <t>Bodily injury</t>
  </si>
  <si>
    <t>All on-site hazards: wastes; machinery and vehicles.</t>
  </si>
  <si>
    <t>Local human population and / or livestock after gaining unauthorised access to the waste operation</t>
  </si>
  <si>
    <t>Flood waters</t>
  </si>
  <si>
    <t>If waste is washed off site it may contaminate buildings / gardens / natural habitats downstream.</t>
  </si>
  <si>
    <t>Flooding of site</t>
  </si>
  <si>
    <t>Air transport and over land</t>
  </si>
  <si>
    <t>Harm to human health, nuisance, loss of amenity</t>
  </si>
  <si>
    <t>Pests (e.g. flies)</t>
  </si>
  <si>
    <t>Harm to human health - from waste carried off site and faeces.  Nuisance and  loss of amenity.</t>
  </si>
  <si>
    <t>Scavenging animals and scavenging birds</t>
  </si>
  <si>
    <t>Local residents often sensitive to noise and vibration</t>
  </si>
  <si>
    <t xml:space="preserve">Noise through the air and vibration through the ground. </t>
  </si>
  <si>
    <t>Nuisance, loss of amenity, loss of sleep.</t>
  </si>
  <si>
    <t>Noise and vibration</t>
  </si>
  <si>
    <t>Local residents often sensitive to odour, however permitted waste types have low odour potential.</t>
  </si>
  <si>
    <t>Air transport then inhalation.</t>
  </si>
  <si>
    <t>Nuisance, loss of amenity</t>
  </si>
  <si>
    <t>Odour</t>
  </si>
  <si>
    <t>As above.  Appropriate measures could include clearing waste, litter and mud arising from the activities from affected areas outside the site.</t>
  </si>
  <si>
    <t>Road safety, local residents often sensitive to mud on roads.</t>
  </si>
  <si>
    <t>Vehicles entering and leaving site.</t>
  </si>
  <si>
    <t>Nuisance, loss of amenity, road traffic accidents.</t>
  </si>
  <si>
    <t>Waste, litter and mud on local roads</t>
  </si>
  <si>
    <t>Local residents often sensitive to litter, however permitted waste types have low litter potential.</t>
  </si>
  <si>
    <t>Air transport then deposition</t>
  </si>
  <si>
    <t>Nuisance, loss of amenity and harm to animal health</t>
  </si>
  <si>
    <t xml:space="preserve">Litter </t>
  </si>
  <si>
    <t>Nuisance - dust on cars, clothing etc.</t>
  </si>
  <si>
    <t>Harm to human health - respiratory irritation and illness.</t>
  </si>
  <si>
    <t>Releases of particulate matter (dusts) and micro-organisms (bioaerosols).</t>
  </si>
  <si>
    <t>What is the magnitude of the risk after management? (This residual risk will be controlled by Compliance Assessment).</t>
  </si>
  <si>
    <t>How can I best manage the risk to reduce the magnitude?</t>
  </si>
  <si>
    <t>On what did I base my judgement?</t>
  </si>
  <si>
    <t>What is the overall magnitude of the risk?</t>
  </si>
  <si>
    <t>How severe will the consequences be if this occurs?</t>
  </si>
  <si>
    <t>How likely is this contact?</t>
  </si>
  <si>
    <t>How  might the receptor come into contact with the source?</t>
  </si>
  <si>
    <t>What are the harmful consequences if things go wrong?</t>
  </si>
  <si>
    <t>What is the agent or process with potential to cause harm?</t>
  </si>
  <si>
    <t>What is at risk?           What do I wish to protect?</t>
  </si>
  <si>
    <t>Residual risk</t>
  </si>
  <si>
    <t>Risk management</t>
  </si>
  <si>
    <t>Justification for magnitude</t>
  </si>
  <si>
    <t>Magnitude of risk</t>
  </si>
  <si>
    <t>Consequence</t>
  </si>
  <si>
    <t>Probability of exposure</t>
  </si>
  <si>
    <t>Pathway</t>
  </si>
  <si>
    <t>Harm</t>
  </si>
  <si>
    <t>Source</t>
  </si>
  <si>
    <t>Receptor</t>
  </si>
  <si>
    <t>Action (by permitting)</t>
  </si>
  <si>
    <t>Judgement</t>
  </si>
  <si>
    <t>Data and information</t>
  </si>
  <si>
    <t>Date:</t>
  </si>
  <si>
    <t>Risk assessment carried out by:</t>
  </si>
  <si>
    <t>Location of environmentally sensitive sites (km / m):</t>
  </si>
  <si>
    <t>Location:</t>
  </si>
  <si>
    <t>Standard Facility:</t>
  </si>
  <si>
    <t xml:space="preserve">Contaminated Soils </t>
  </si>
  <si>
    <t>Direct contact or ingestion. Dermal contact. Inhilation of dusts. Inhalation of
vapours –
indoor/outdoor</t>
  </si>
  <si>
    <t>Site operations controlled by agreement through deployment form, in conjunction with the EMS and its associated documents. Dusts will be controlled through process included within the DMP and CEMP document. Toolbox talks and training will be provided to site operatives with regards to the mobile plant permits, remediation strategy, treatment processes, materials handling and placement and non-conforming materials have been communicated. Non-conforming materials are placed into designated storage containers for recycling or disposal at a suitably licensed facility off site.</t>
  </si>
  <si>
    <t>Risk Assessment for bespoke mobile plant permit - Treatment of Waste Soils and Contaminated Materials, Substances or Products</t>
  </si>
  <si>
    <t>Waste Operation: Mobile plant for the treatment of waste soils contaminated material</t>
  </si>
  <si>
    <t>Applies to all potential locations.</t>
  </si>
  <si>
    <t>Variable (see below)</t>
  </si>
  <si>
    <t>George Harvey</t>
  </si>
  <si>
    <t>Emissions of substances not controlled by emission limits (excluding odour and noise) shall not cause pollution.  The operator shall not be taken to have breached this rule if appropriate measures, including, but not limited to, those specified in any approved emissions management plan, have been taken to prevent or where that is not practicable, to minimise, those emissions. Operations will be conducted in line with a dust management plan (DMP) / enironmental management system (EMS) as agreed through the deployment form.</t>
  </si>
  <si>
    <t>Appropriate measures may include litter picking affected areas/ rejection of waste loads.</t>
  </si>
  <si>
    <t>Operations will be conducted in line with an odour management plan (OMP) / environmental management system as agreed through the deployment form. Odour has not been associated with this site. Site inspections undertaken and sniff tests suring treatment works and management plan available if it became an issue.</t>
  </si>
  <si>
    <t>Operations will be conducted in line with environmental management system / noise and vibration management plan (NMP)</t>
  </si>
  <si>
    <t>As above. Written management system that identifies and minimises risks of pollution, including those arising from operations, maintenance, accidents, incidents, non-conformances (will include fire and spillages).</t>
  </si>
  <si>
    <t>As above. activities will be  50 metres from any spring or well, or from any borehole used to supply water for domestic or food production purposes or 50m from any spring or well or any borehole used for the supply of water for human consumption.  This must include private water supplies.</t>
  </si>
  <si>
    <t>As above. Controls on emissions to groundwater contained and also Groundwater Scheme of Monitoring.</t>
  </si>
  <si>
    <t xml:space="preserve">Testing has been undertaken which determines the compositional and chemical analysis of the soils. Visual inspection has also been undertaken. The composition analysis indicates that the material (circa 99%) comprise unbound aggregate/natural stone, concrete/concrete products/mortar/concrete masonry, clay masonry units (bricks and tiles) and miscellaneous materials (less than 1%) include cohesive clay and soil, metals, non-floating wood, plastic, rubber and glass. In accordance with the Specification for Highway Works Series 600 Earthworks, these results would classify the materials as typically Class 1A/C (well graded/coarse granular materials) to Class 2C (stony cohesive materials). In addition, further certainty regarding any concerns regarding this classification has been provided by visual inspection of the material which has already been stockpiled on site. It is considered therefore, that the made ground/landfill materials can be classified as engineering soils/materials suitable for the proposed earthworks. NRW agree that this material should be coded 19 13 02. In the event that any hazardous waste material is encountered this will be coded WM3 191301*, quaratined and removed from site.
As well as sniff testing, no odours have been encountered at any stage during the excavations. The testing has demonstrated that contaminates of concern are within non-hazardous thresholds, or the material is inert. Asbestos not been found in any material excavated for treatmet to date, nor is it identified in areas to be treated in later phases of works. 
Non-conforming materials unsuitable for reuse are deleterious materials identified on site such as tyres, tree trunks, oversize concrete/brick, large metal objects.  </t>
  </si>
  <si>
    <t>Permitted waste types for treatment are all inert and non hazardous, with minimal hazardous materials that may be encountered and do not include dusts, powders or loose fibres and have a low potential to produce bioaerosols, but the treatment activities will produce particulate matter so a high magnitude risk is estimated.  The permitted level of throughput and potential size of the facility means there is potential for exposure if anyone is living or working close to the site (apart from the operator and employees).  There is potential for increased dust generation from permitted activities during prolonged dry periods e.g. summer months.</t>
  </si>
  <si>
    <t xml:space="preserve">Site inspections will address issues regarding welfare facilities and cleanliness in regards to house keeping. Skips containing waste from welfare facilities will be stored in the skip laydown area defined in the document titled: Virginia Park Remediation Site Plans and will be exchanged regularly to avoid extended storage time on site. </t>
  </si>
  <si>
    <t xml:space="preserve">The site has been secured with heras fencing and the out of hour presence of security operatives. The site security team conduct regular assessments of the integrity of the site perimeter. This is too prevent non-authorised personnel from entering site. </t>
  </si>
  <si>
    <t>Activities shall be managed and operated in accordance with the safety management procedures implemented by the companies health and safety department.</t>
  </si>
  <si>
    <t xml:space="preserve">There are no use for recreational purposes with the waters located on site. </t>
  </si>
  <si>
    <t xml:space="preserve">Site operations controlled by agreement through deployment form, in conjunction with the EMS and its associated documents. Water will be controlled through process included within the EMS and CEMP document. Toolbox talks and training will be provided to site operatives with regards to the mobile plant permits, remediation strategy, treatment processes, materials handling and placement and the impact these may have on waters. Non-conforming materials are placed into designated storage containers for recycling or disposal at a suitably licensed facility off site to avoid cross contamination. </t>
  </si>
  <si>
    <t xml:space="preserve">Site operations controlled by agreement through deployment form, in conjunction with the EMS and its associated documents. These will detail the pollution control measures the site will conform to. </t>
  </si>
  <si>
    <t xml:space="preserve">Waste types are non-hazardous and inert so harm is likely to be temporary and reversible. There may be a small faction of hazardous wastes encountered, which will be dealt with according to the EMS and its associated documents, as well as in line with the relevant environmental, health and safety regulatory framework. </t>
  </si>
  <si>
    <t>As above. Written management system that identifies and minimises risks of pollution, including those arising from operations, maintenance, accidents, incidents, non-conformances</t>
  </si>
  <si>
    <t>Scavenging animals may arise around areas such as the welfare facilities that are not associated with the mobile plant permit. Wastes associated with the landfill have no biological aspect that may attract pests, due to the length of time these materials have remained buried. The composition analysis indicates that the material (circa 99%) comprise unbound aggregate/natural stone, concrete/concrete products/mortar/concrete masonry, clay masonry units (bricks and tiles) and miscellaneous materials (less than 1%) include cohesive clay and soil, metals, non-floating wood, plastic, rubber and glass.</t>
  </si>
  <si>
    <t xml:space="preserve">The site has no watercourses running through it and due to the site topography and location, flooding events are extremely unlikely with surface waters filtrating into ground.  </t>
  </si>
  <si>
    <t xml:space="preserve">There are no SSSI sites within 1km of the site boundary. A number of environmental designations have been found within 1km of the project boundary (none located on site) as stated in the Virginia Park Remediation Site Plans however there are no relevant pathways from the site to the receptors. </t>
  </si>
  <si>
    <t>Pests may arise around areas such as the welfare facilities that are not associated with the mobile plant permit. Wastes associated with the landfill have no biological aspect that may attract pests, due to the length of time these materials have remained buried. The composition analysis indicates that the material (circa 99%) comprise unbound aggregate/natural stone, concrete/concrete products/mortar/concrete masonry, clay masonry units (bricks and tiles) and miscellaneous materials (less than 1%) include cohesive clay and soil, metals, non-floating wood, plastic, rubber and glass.</t>
  </si>
  <si>
    <t>Direct contact or ingestion. Dermal contact. Inhilation of dusts.
indoor/outdoor</t>
  </si>
  <si>
    <t>Testing has been undertaken which determines the compositional and chemical analysis of the soils. Visual inspection has also been undertaken. In the event that any hazardous waste material is encountered this will be coded WM3 191301*, quaratined and removed from site.</t>
  </si>
  <si>
    <t>Daughter Products/Waste Residues - Hazardous wastes</t>
  </si>
  <si>
    <t>Hazardous wastes will be quarantined within the quarantine area identified within the Virginia Park Remediation Site Plans. All operatives will be provided with the correct PPE for the risk if identified. All operatives will be trained to competently manage hazardous wastes to prevent harm to the onsite and wider human population. hazardous wastes will be managed in line with the deployment form, EMS and its associated documents.</t>
  </si>
  <si>
    <t>Waste Residues</t>
  </si>
  <si>
    <t>The final Treated material</t>
  </si>
  <si>
    <t>Local human population - As outlined in Virginia Park Remediation Site Plans document.</t>
  </si>
  <si>
    <t>Local human population, livestock and wildlife - As outlined in Virginia Park Remediation Site Plans document.</t>
  </si>
  <si>
    <t>Local human population and local environment - As outlined in Virginia Park Remediation Site Plans document.</t>
  </si>
  <si>
    <t>Abstraction from watercourse downstream of facility (for agricultural or potable use) - Water courses outlined in Virginia Park Remediation Site Plans document.</t>
  </si>
  <si>
    <t>Groundwater - Superficial Deposits (Secondary Aquifer Low to medium vulnerability)</t>
  </si>
  <si>
    <t>Groundwater - Bedrock Deposits (Secondary Aquifer Low to medium vulnerability)</t>
  </si>
  <si>
    <t>Protected sites -  European sites and SSSIs &amp; Other designations - As outlined in Virginia Park Remediation Site Plans document.</t>
  </si>
  <si>
    <t>Environment - Aquatic Systems e.g., water courses - As outlined in Virginia Park Remediation Site Plans document.</t>
  </si>
  <si>
    <t xml:space="preserve">Liquids will be stored in appropriate quantities and containers. Waters will go through appropriately lined settlement lagoons to remove suspended solids. Rain waters will filtrate into the ground. </t>
  </si>
  <si>
    <t>The Site is mainly located in Flood Zone 2 as per the Flood Map for Planning on account of the risk linked to overland flow originating from the Nant Yr Aber watercourse and for surface water and small watercourses is largely at a very low risk of surface water flooding. Site operatives will be trained on the appropriate emergency spill requirements. Lagoons as identified within the Virginia Park Site Plans and EMS document will allow settlement of solids before water filtrates to ground, is discharged via an agreed surface water discharge consent or is tankered from site for disposal at a suitably licensed facility. Surface water will also be utilised for dust supression as requried.</t>
  </si>
  <si>
    <t>The Site is mainly located in Flood Zone 2 as per the Flood Map for Planning on account of the risk linked to overland flow originating from the Nant Yr Aber watercourse and for surface water and small watercourses is largely at a very low risk of surface water flooding. The site is alos at risk of flooding as a result of reservoir failure at Caerphilly Castle Moats but as this is heavily regulated and manged the likelihood of a failure is very low. Site operations controlled by agreement through deployment form, in conjunction with the EMS and its associated documents. Site operatives will be trained in the management of site operations in the event of an ulikely flood event, with shut down and maintenance operations being communicated via toolbox talks training sessions and daily briefings. Site operatives will be trained on the appropriate emergency spill requirements. Discharges via an agreed surface water discharge consent or tankered from site for disposal at a suitably licensed facility. Surface water will also be utilised for dust supression as requried.</t>
  </si>
  <si>
    <t>Silts from treated materials may have the potential to be produced on site and have the potential to cause damage to water quality. The site maps document details the control measures in places to prevent any egress of silts in addition to the controls within the EMS. The material will be sealed, compoavted and managed in line with the site specification and best industry practice.</t>
  </si>
  <si>
    <t>Lagoons as identified within the Virginia Park Site Plans document will allow settlement of solids before water filtrates to ground. Operatives will be trained on silt mitigation measures via tool box training sessions. The material will be sealed, compoavted and managed in line with the site specification and best industry practice.</t>
  </si>
  <si>
    <t>Silts from waste residues produced on site have the potential to cause damage to water quality. The site maps document details the control measures in places to prevent any egress of silts in addition to the controls within the EMS. Any watse residues will be palced in containers for disposal / recylcing at a sutiably licensed waste facility minmising the risk.</t>
  </si>
  <si>
    <t>Lagoons as identified within the Virginia Park Site Plans document will allow settlement of solids before water filtrates to ground. Operatives will be trained on silt mitigation measures via tool box training sessions. Any watse residues will be palced in containers for disposal / recylcing at a sutiably licensed waste facility minmising the risk.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</si>
</sst>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Arial"/>
      <family val="2"/>
    </font>
    <font>
      <sz val="10"/>
      <name val="Arial"/>
      <family val="2"/>
    </font>
    <font>
      <b/>
      <sz val="10"/>
      <name val="Arial"/>
      <family val="2"/>
    </font>
    <font>
      <b/>
      <sz val="12"/>
      <name val="Arial"/>
      <family val="2"/>
    </font>
    <font>
      <b/>
      <sz val="10"/>
      <name val="Arial"/>
      <family val="2"/>
    </font>
    <font>
      <b/>
      <sz val="12"/>
      <name val="Arial"/>
      <family val="2"/>
    </font>
    <font>
      <sz val="12"/>
      <name val="Arial"/>
      <family val="2"/>
    </font>
    <font>
      <b/>
      <sz val="14"/>
      <name val="Arial"/>
      <family val="2"/>
    </font>
    <font>
      <b/>
      <sz val="10"/>
      <color indexed="81"/>
      <name val="Arial"/>
      <family val="2"/>
    </font>
    <font>
      <sz val="10"/>
      <color indexed="81"/>
      <name val="Arial"/>
      <family val="2"/>
    </font>
    <font>
      <sz val="8"/>
      <color indexed="81"/>
      <name val="Tahoma"/>
      <family val="2"/>
    </font>
  </fonts>
  <fills count="10">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s>
  <borders count="28">
    <border>
      <left/>
      <right/>
      <top/>
      <bottom/>
      <diagonal/>
    </border>
    <border>
      <left/>
      <right style="double">
        <color indexed="64"/>
      </right>
      <top/>
      <bottom/>
      <diagonal/>
    </border>
    <border>
      <left style="double">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double">
        <color indexed="64"/>
      </left>
      <right/>
      <top/>
      <bottom style="thin">
        <color indexed="64"/>
      </bottom>
      <diagonal/>
    </border>
    <border>
      <left/>
      <right style="thin">
        <color indexed="64"/>
      </right>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top/>
      <bottom style="dashed">
        <color indexed="64"/>
      </bottom>
      <diagonal/>
    </border>
    <border>
      <left/>
      <right/>
      <top/>
      <bottom style="dotted">
        <color indexed="64"/>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s>
  <cellStyleXfs count="2">
    <xf numFmtId="0" fontId="0" fillId="0" borderId="0"/>
    <xf numFmtId="0" fontId="1" fillId="0" borderId="0"/>
  </cellStyleXfs>
  <cellXfs count="68">
    <xf numFmtId="0" fontId="0" fillId="0" borderId="0" xfId="0"/>
    <xf numFmtId="0" fontId="1" fillId="0" borderId="0" xfId="1"/>
    <xf numFmtId="0" fontId="1" fillId="0" borderId="0" xfId="1" applyAlignment="1">
      <alignment horizontal="center"/>
    </xf>
    <xf numFmtId="2" fontId="1" fillId="0" borderId="0" xfId="1" applyNumberFormat="1"/>
    <xf numFmtId="0" fontId="1" fillId="2" borderId="0" xfId="1" applyFill="1"/>
    <xf numFmtId="0" fontId="1" fillId="3" borderId="0" xfId="1" applyFill="1"/>
    <xf numFmtId="0" fontId="1" fillId="4" borderId="0" xfId="1" applyFill="1"/>
    <xf numFmtId="0" fontId="1" fillId="5" borderId="0" xfId="1" applyFill="1"/>
    <xf numFmtId="0" fontId="2" fillId="0" borderId="0" xfId="1" applyFont="1"/>
    <xf numFmtId="0" fontId="2" fillId="0" borderId="0" xfId="1" applyFont="1" applyAlignment="1">
      <alignment horizontal="left"/>
    </xf>
    <xf numFmtId="0" fontId="3" fillId="0" borderId="0" xfId="1" applyFont="1"/>
    <xf numFmtId="0" fontId="2" fillId="0" borderId="0" xfId="1" applyFont="1" applyAlignment="1">
      <alignment horizontal="right"/>
    </xf>
    <xf numFmtId="0" fontId="1" fillId="0" borderId="1" xfId="1" applyBorder="1" applyAlignment="1" applyProtection="1">
      <alignment vertical="top" wrapText="1"/>
      <protection locked="0"/>
    </xf>
    <xf numFmtId="0" fontId="1" fillId="0" borderId="2" xfId="1" applyBorder="1" applyAlignment="1" applyProtection="1">
      <alignment vertical="top" wrapText="1"/>
      <protection locked="0"/>
    </xf>
    <xf numFmtId="0" fontId="1" fillId="0" borderId="0" xfId="1" applyAlignment="1" applyProtection="1">
      <alignment vertical="top" wrapText="1"/>
      <protection locked="0"/>
    </xf>
    <xf numFmtId="0" fontId="4" fillId="6" borderId="3" xfId="1" applyFont="1" applyFill="1" applyBorder="1" applyAlignment="1" applyProtection="1">
      <alignment vertical="top" wrapText="1"/>
      <protection locked="0"/>
    </xf>
    <xf numFmtId="0" fontId="1" fillId="4" borderId="4" xfId="1" applyFill="1" applyBorder="1" applyAlignment="1" applyProtection="1">
      <alignment vertical="top" wrapText="1"/>
      <protection locked="0"/>
    </xf>
    <xf numFmtId="0" fontId="1" fillId="4" borderId="5" xfId="1" applyFill="1" applyBorder="1" applyAlignment="1" applyProtection="1">
      <alignment vertical="top" wrapText="1"/>
      <protection locked="0"/>
    </xf>
    <xf numFmtId="0" fontId="1" fillId="0" borderId="6" xfId="1" applyBorder="1" applyAlignment="1" applyProtection="1">
      <alignment vertical="top" wrapText="1"/>
      <protection locked="0"/>
    </xf>
    <xf numFmtId="0" fontId="1" fillId="0" borderId="0" xfId="1" applyAlignment="1">
      <alignment horizontal="center" vertical="top"/>
    </xf>
    <xf numFmtId="0" fontId="1" fillId="0" borderId="7" xfId="1" applyBorder="1" applyAlignment="1" applyProtection="1">
      <alignment vertical="top" wrapText="1"/>
      <protection locked="0"/>
    </xf>
    <xf numFmtId="0" fontId="1" fillId="0" borderId="8" xfId="1" applyBorder="1" applyAlignment="1" applyProtection="1">
      <alignment vertical="top" wrapText="1"/>
      <protection locked="0"/>
    </xf>
    <xf numFmtId="0" fontId="1" fillId="0" borderId="9" xfId="1" applyBorder="1" applyAlignment="1" applyProtection="1">
      <alignment vertical="top" wrapText="1"/>
      <protection locked="0"/>
    </xf>
    <xf numFmtId="0" fontId="4" fillId="6" borderId="10" xfId="1" applyFont="1" applyFill="1" applyBorder="1" applyAlignment="1" applyProtection="1">
      <alignment vertical="top" wrapText="1"/>
      <protection locked="0"/>
    </xf>
    <xf numFmtId="0" fontId="1" fillId="4" borderId="11" xfId="1" applyFill="1" applyBorder="1" applyAlignment="1" applyProtection="1">
      <alignment vertical="top" wrapText="1"/>
      <protection locked="0"/>
    </xf>
    <xf numFmtId="0" fontId="1" fillId="4" borderId="12" xfId="1" applyFill="1" applyBorder="1" applyAlignment="1" applyProtection="1">
      <alignment vertical="top" wrapText="1"/>
      <protection locked="0"/>
    </xf>
    <xf numFmtId="0" fontId="1" fillId="0" borderId="10" xfId="1" applyBorder="1" applyAlignment="1" applyProtection="1">
      <alignment vertical="top" wrapText="1"/>
      <protection locked="0"/>
    </xf>
    <xf numFmtId="0" fontId="4" fillId="6" borderId="6" xfId="1" applyFont="1" applyFill="1" applyBorder="1" applyAlignment="1" applyProtection="1">
      <alignment vertical="top" wrapText="1"/>
      <protection locked="0"/>
    </xf>
    <xf numFmtId="0" fontId="1" fillId="4" borderId="13" xfId="1" applyFill="1" applyBorder="1" applyAlignment="1" applyProtection="1">
      <alignment vertical="top" wrapText="1"/>
      <protection locked="0"/>
    </xf>
    <xf numFmtId="0" fontId="1" fillId="0" borderId="14" xfId="1" applyBorder="1" applyAlignment="1" applyProtection="1">
      <alignment vertical="top" wrapText="1"/>
      <protection locked="0"/>
    </xf>
    <xf numFmtId="0" fontId="1" fillId="0" borderId="15" xfId="1" applyBorder="1" applyAlignment="1" applyProtection="1">
      <alignment vertical="top" wrapText="1"/>
      <protection locked="0"/>
    </xf>
    <xf numFmtId="0" fontId="1" fillId="0" borderId="16" xfId="1" applyBorder="1" applyAlignment="1" applyProtection="1">
      <alignment vertical="top" wrapText="1"/>
      <protection locked="0"/>
    </xf>
    <xf numFmtId="0" fontId="1" fillId="4" borderId="17" xfId="1" applyFill="1" applyBorder="1" applyAlignment="1" applyProtection="1">
      <alignment vertical="top" wrapText="1"/>
      <protection locked="0"/>
    </xf>
    <xf numFmtId="0" fontId="1" fillId="0" borderId="3" xfId="1" applyBorder="1" applyAlignment="1" applyProtection="1">
      <alignment vertical="top" wrapText="1"/>
      <protection locked="0"/>
    </xf>
    <xf numFmtId="0" fontId="4" fillId="2" borderId="18" xfId="1" applyFont="1" applyFill="1" applyBorder="1" applyAlignment="1">
      <alignment vertical="top" wrapText="1"/>
    </xf>
    <xf numFmtId="0" fontId="4" fillId="2" borderId="15" xfId="1" applyFont="1" applyFill="1" applyBorder="1" applyAlignment="1">
      <alignment vertical="top" wrapText="1"/>
    </xf>
    <xf numFmtId="0" fontId="4" fillId="2" borderId="16" xfId="1" applyFont="1" applyFill="1" applyBorder="1" applyAlignment="1">
      <alignment vertical="top" wrapText="1"/>
    </xf>
    <xf numFmtId="0" fontId="4" fillId="2" borderId="3" xfId="1" applyFont="1" applyFill="1" applyBorder="1" applyAlignment="1">
      <alignment vertical="top" wrapText="1"/>
    </xf>
    <xf numFmtId="0" fontId="4" fillId="7" borderId="19" xfId="1" applyFont="1" applyFill="1" applyBorder="1" applyAlignment="1">
      <alignment horizontal="center" vertical="top" wrapText="1"/>
    </xf>
    <xf numFmtId="0" fontId="4" fillId="7" borderId="8" xfId="1" applyFont="1" applyFill="1" applyBorder="1" applyAlignment="1">
      <alignment horizontal="center" vertical="top" wrapText="1"/>
    </xf>
    <xf numFmtId="0" fontId="4" fillId="7" borderId="9" xfId="1" applyFont="1" applyFill="1" applyBorder="1" applyAlignment="1">
      <alignment horizontal="center" vertical="top" wrapText="1"/>
    </xf>
    <xf numFmtId="0" fontId="4" fillId="7" borderId="10" xfId="1" applyFont="1" applyFill="1" applyBorder="1" applyAlignment="1">
      <alignment horizontal="center" vertical="top" wrapText="1"/>
    </xf>
    <xf numFmtId="0" fontId="1" fillId="7" borderId="20" xfId="1" applyFill="1" applyBorder="1" applyAlignment="1">
      <alignment horizontal="centerContinuous" vertical="center"/>
    </xf>
    <xf numFmtId="0" fontId="3" fillId="7" borderId="21" xfId="1" applyFont="1" applyFill="1" applyBorder="1" applyAlignment="1">
      <alignment horizontal="centerContinuous" vertical="center"/>
    </xf>
    <xf numFmtId="0" fontId="5" fillId="7" borderId="22" xfId="1" applyFont="1" applyFill="1" applyBorder="1" applyAlignment="1">
      <alignment vertical="center"/>
    </xf>
    <xf numFmtId="0" fontId="5" fillId="7" borderId="22" xfId="1" applyFont="1" applyFill="1" applyBorder="1" applyAlignment="1">
      <alignment horizontal="centerContinuous" vertical="center"/>
    </xf>
    <xf numFmtId="0" fontId="5" fillId="7" borderId="21" xfId="1" applyFont="1" applyFill="1" applyBorder="1" applyAlignment="1">
      <alignment vertical="center"/>
    </xf>
    <xf numFmtId="0" fontId="1" fillId="7" borderId="22" xfId="1" applyFill="1" applyBorder="1" applyAlignment="1">
      <alignment horizontal="centerContinuous" vertical="top"/>
    </xf>
    <xf numFmtId="0" fontId="1" fillId="0" borderId="6" xfId="1" applyBorder="1"/>
    <xf numFmtId="0" fontId="0" fillId="0" borderId="0" xfId="0" applyAlignment="1">
      <alignment horizontal="center"/>
    </xf>
    <xf numFmtId="0" fontId="1" fillId="0" borderId="26" xfId="0" applyFont="1" applyBorder="1" applyAlignment="1" applyProtection="1">
      <alignment vertical="top" wrapText="1"/>
      <protection locked="0"/>
    </xf>
    <xf numFmtId="0" fontId="1" fillId="0" borderId="27" xfId="0" applyFont="1" applyBorder="1" applyAlignment="1" applyProtection="1">
      <alignment vertical="top" wrapText="1"/>
      <protection locked="0"/>
    </xf>
    <xf numFmtId="0" fontId="1" fillId="0" borderId="25" xfId="0" applyFont="1" applyBorder="1" applyAlignment="1" applyProtection="1">
      <alignment vertical="top" wrapText="1"/>
      <protection locked="0"/>
    </xf>
    <xf numFmtId="0" fontId="7" fillId="0" borderId="0" xfId="0" applyFont="1"/>
    <xf numFmtId="0" fontId="6" fillId="0" borderId="0" xfId="0" applyFont="1"/>
    <xf numFmtId="0" fontId="3" fillId="8" borderId="0" xfId="0" applyFont="1" applyFill="1"/>
    <xf numFmtId="0" fontId="6" fillId="8" borderId="0" xfId="0" applyFont="1" applyFill="1"/>
    <xf numFmtId="0" fontId="0" fillId="8" borderId="0" xfId="0" applyFill="1"/>
    <xf numFmtId="0" fontId="0" fillId="8" borderId="23" xfId="0" applyFill="1" applyBorder="1"/>
    <xf numFmtId="0" fontId="7" fillId="8" borderId="0" xfId="0" applyFont="1" applyFill="1"/>
    <xf numFmtId="0" fontId="0" fillId="8" borderId="24" xfId="0" applyFill="1" applyBorder="1"/>
    <xf numFmtId="0" fontId="2" fillId="6" borderId="3" xfId="1" applyFont="1" applyFill="1" applyBorder="1" applyAlignment="1" applyProtection="1">
      <alignment vertical="top" wrapText="1"/>
      <protection locked="0"/>
    </xf>
    <xf numFmtId="0" fontId="0" fillId="9" borderId="23" xfId="0" applyFill="1" applyBorder="1" applyAlignment="1" applyProtection="1">
      <alignment vertical="top" wrapText="1"/>
      <protection locked="0"/>
    </xf>
    <xf numFmtId="0" fontId="1" fillId="9" borderId="23" xfId="0" applyFont="1" applyFill="1" applyBorder="1" applyAlignment="1" applyProtection="1">
      <alignment vertical="top" wrapText="1"/>
      <protection locked="0"/>
    </xf>
    <xf numFmtId="0" fontId="0" fillId="0" borderId="23" xfId="0" applyBorder="1" applyAlignment="1" applyProtection="1">
      <alignment vertical="top" wrapText="1"/>
      <protection locked="0"/>
    </xf>
    <xf numFmtId="0" fontId="0" fillId="9" borderId="24" xfId="0" applyFill="1" applyBorder="1" applyAlignment="1" applyProtection="1">
      <alignment vertical="top" wrapText="1"/>
      <protection locked="0"/>
    </xf>
    <xf numFmtId="15" fontId="0" fillId="9" borderId="23" xfId="0" applyNumberFormat="1" applyFill="1" applyBorder="1" applyAlignment="1" applyProtection="1">
      <alignment horizontal="left" vertical="top" wrapText="1"/>
      <protection locked="0"/>
    </xf>
    <xf numFmtId="0" fontId="0" fillId="0" borderId="23" xfId="0" applyBorder="1" applyAlignment="1" applyProtection="1">
      <alignment horizontal="left" vertical="top" wrapText="1"/>
      <protection locked="0"/>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4"/>
  <sheetViews>
    <sheetView tabSelected="1" topLeftCell="B35" zoomScaleNormal="100" zoomScaleSheetLayoutView="100" workbookViewId="0">
      <selection activeCell="C35" sqref="C35"/>
    </sheetView>
  </sheetViews>
  <sheetFormatPr defaultRowHeight="12.75" x14ac:dyDescent="0.2"/>
  <cols>
    <col min="1" max="1" width="0" style="1" hidden="1" customWidth="1"/>
    <col min="2" max="2" width="13" style="1" customWidth="1"/>
    <col min="3" max="3" width="13.109375" style="1" customWidth="1"/>
    <col min="4" max="5" width="13" style="1" customWidth="1"/>
    <col min="6" max="6" width="10.21875" style="1" customWidth="1"/>
    <col min="7" max="7" width="10.33203125" style="1" customWidth="1"/>
    <col min="8" max="8" width="9.77734375" style="1" customWidth="1"/>
    <col min="9" max="9" width="45.33203125" style="1" customWidth="1"/>
    <col min="10" max="10" width="45.109375" style="1" bestFit="1" customWidth="1"/>
    <col min="11" max="11" width="14.5546875" style="1" customWidth="1"/>
    <col min="12" max="16384" width="8.88671875" style="1"/>
  </cols>
  <sheetData>
    <row r="1" spans="1:11" customFormat="1" ht="15" x14ac:dyDescent="0.2"/>
    <row r="2" spans="1:11" customFormat="1" ht="18" x14ac:dyDescent="0.25">
      <c r="B2" s="53" t="s">
        <v>98</v>
      </c>
      <c r="C2" s="53"/>
      <c r="D2" s="53"/>
      <c r="E2" s="54"/>
    </row>
    <row r="3" spans="1:11" customFormat="1" ht="12.75" customHeight="1" x14ac:dyDescent="0.25">
      <c r="B3" s="55"/>
      <c r="C3" s="55"/>
      <c r="D3" s="55"/>
      <c r="E3" s="56"/>
      <c r="F3" s="57"/>
      <c r="G3" s="57"/>
      <c r="H3" s="57"/>
      <c r="I3" s="57"/>
      <c r="J3" s="57"/>
      <c r="K3" s="57"/>
    </row>
    <row r="4" spans="1:11" customFormat="1" ht="15.75" x14ac:dyDescent="0.25">
      <c r="B4" s="55" t="s">
        <v>94</v>
      </c>
      <c r="C4" s="55"/>
      <c r="D4" s="55"/>
      <c r="E4" s="56"/>
      <c r="F4" s="62" t="s">
        <v>99</v>
      </c>
      <c r="G4" s="62"/>
      <c r="H4" s="62"/>
      <c r="I4" s="62"/>
      <c r="J4" s="62"/>
      <c r="K4" s="58"/>
    </row>
    <row r="5" spans="1:11" customFormat="1" ht="9.75" customHeight="1" x14ac:dyDescent="0.25">
      <c r="B5" s="55"/>
      <c r="C5" s="55"/>
      <c r="D5" s="55"/>
      <c r="E5" s="56"/>
      <c r="F5" s="57"/>
      <c r="G5" s="57"/>
      <c r="H5" s="57"/>
      <c r="I5" s="57"/>
      <c r="J5" s="57"/>
      <c r="K5" s="57"/>
    </row>
    <row r="6" spans="1:11" customFormat="1" ht="15.75" x14ac:dyDescent="0.25">
      <c r="B6" s="55" t="s">
        <v>93</v>
      </c>
      <c r="C6" s="56"/>
      <c r="D6" s="56"/>
      <c r="E6" s="56"/>
      <c r="F6" s="62" t="s">
        <v>100</v>
      </c>
      <c r="G6" s="62"/>
      <c r="H6" s="62"/>
      <c r="I6" s="62"/>
      <c r="J6" s="62"/>
      <c r="K6" s="58"/>
    </row>
    <row r="7" spans="1:11" customFormat="1" ht="9.75" customHeight="1" x14ac:dyDescent="0.25">
      <c r="B7" s="59"/>
      <c r="C7" s="57"/>
      <c r="D7" s="57"/>
      <c r="E7" s="57"/>
      <c r="F7" s="57"/>
      <c r="G7" s="57"/>
      <c r="H7" s="57"/>
      <c r="I7" s="57"/>
      <c r="J7" s="57"/>
      <c r="K7" s="57"/>
    </row>
    <row r="8" spans="1:11" customFormat="1" ht="15.75" customHeight="1" x14ac:dyDescent="0.25">
      <c r="B8" s="55" t="s">
        <v>92</v>
      </c>
      <c r="C8" s="56"/>
      <c r="D8" s="56"/>
      <c r="E8" s="56"/>
      <c r="F8" s="63" t="s">
        <v>101</v>
      </c>
      <c r="G8" s="64"/>
      <c r="H8" s="64"/>
      <c r="I8" s="64"/>
      <c r="J8" s="64"/>
      <c r="K8" s="58"/>
    </row>
    <row r="9" spans="1:11" customFormat="1" ht="10.5" customHeight="1" x14ac:dyDescent="0.2">
      <c r="B9" s="57"/>
      <c r="C9" s="57"/>
      <c r="D9" s="57"/>
      <c r="E9" s="57"/>
      <c r="F9" s="57"/>
      <c r="G9" s="57"/>
      <c r="H9" s="57"/>
      <c r="I9" s="57"/>
      <c r="J9" s="57"/>
      <c r="K9" s="57"/>
    </row>
    <row r="10" spans="1:11" customFormat="1" ht="15.75" x14ac:dyDescent="0.25">
      <c r="B10" s="55" t="s">
        <v>91</v>
      </c>
      <c r="C10" s="57"/>
      <c r="D10" s="57"/>
      <c r="E10" s="57"/>
      <c r="F10" s="65" t="s">
        <v>102</v>
      </c>
      <c r="G10" s="65"/>
      <c r="H10" s="65"/>
      <c r="I10" s="65"/>
      <c r="J10" s="65"/>
      <c r="K10" s="60"/>
    </row>
    <row r="11" spans="1:11" customFormat="1" ht="11.25" customHeight="1" x14ac:dyDescent="0.25">
      <c r="B11" s="55"/>
      <c r="C11" s="57"/>
      <c r="D11" s="57"/>
      <c r="E11" s="57"/>
      <c r="F11" s="57"/>
      <c r="G11" s="57"/>
      <c r="H11" s="55"/>
      <c r="I11" s="57"/>
      <c r="J11" s="57"/>
      <c r="K11" s="57"/>
    </row>
    <row r="12" spans="1:11" customFormat="1" ht="15.75" x14ac:dyDescent="0.25">
      <c r="B12" s="55" t="s">
        <v>90</v>
      </c>
      <c r="C12" s="57"/>
      <c r="D12" s="57"/>
      <c r="E12" s="57"/>
      <c r="F12" s="66">
        <v>46060</v>
      </c>
      <c r="G12" s="67"/>
      <c r="H12" s="67"/>
      <c r="I12" s="67"/>
      <c r="J12" s="67"/>
      <c r="K12" s="58"/>
    </row>
    <row r="13" spans="1:11" customFormat="1" ht="15.75" x14ac:dyDescent="0.25">
      <c r="B13" s="55"/>
      <c r="C13" s="57"/>
      <c r="D13" s="57"/>
      <c r="E13" s="57"/>
      <c r="F13" s="57"/>
      <c r="G13" s="57"/>
      <c r="H13" s="55"/>
      <c r="I13" s="57"/>
      <c r="J13" s="57"/>
      <c r="K13" s="57"/>
    </row>
    <row r="14" spans="1:11" ht="13.5" thickBot="1" x14ac:dyDescent="0.25"/>
    <row r="15" spans="1:11" ht="28.5" customHeight="1" thickTop="1" x14ac:dyDescent="0.2">
      <c r="A15" s="48"/>
      <c r="B15" s="43" t="s">
        <v>89</v>
      </c>
      <c r="C15" s="47"/>
      <c r="D15" s="47"/>
      <c r="E15" s="47"/>
      <c r="F15" s="46"/>
      <c r="G15" s="45" t="s">
        <v>88</v>
      </c>
      <c r="H15" s="45"/>
      <c r="I15" s="44"/>
      <c r="J15" s="43" t="s">
        <v>87</v>
      </c>
      <c r="K15" s="42"/>
    </row>
    <row r="16" spans="1:11" ht="25.5" x14ac:dyDescent="0.2">
      <c r="B16" s="39" t="s">
        <v>86</v>
      </c>
      <c r="C16" s="41" t="s">
        <v>85</v>
      </c>
      <c r="D16" s="41" t="s">
        <v>84</v>
      </c>
      <c r="E16" s="40" t="s">
        <v>83</v>
      </c>
      <c r="F16" s="39" t="s">
        <v>82</v>
      </c>
      <c r="G16" s="41" t="s">
        <v>81</v>
      </c>
      <c r="H16" s="41" t="s">
        <v>80</v>
      </c>
      <c r="I16" s="40" t="s">
        <v>79</v>
      </c>
      <c r="J16" s="39" t="s">
        <v>78</v>
      </c>
      <c r="K16" s="38" t="s">
        <v>77</v>
      </c>
    </row>
    <row r="17" spans="1:11" ht="121.5" customHeight="1" x14ac:dyDescent="0.2">
      <c r="B17" s="35" t="s">
        <v>76</v>
      </c>
      <c r="C17" s="37" t="s">
        <v>75</v>
      </c>
      <c r="D17" s="37" t="s">
        <v>74</v>
      </c>
      <c r="E17" s="36" t="s">
        <v>73</v>
      </c>
      <c r="F17" s="35" t="s">
        <v>72</v>
      </c>
      <c r="G17" s="37" t="s">
        <v>71</v>
      </c>
      <c r="H17" s="37" t="s">
        <v>70</v>
      </c>
      <c r="I17" s="36" t="s">
        <v>69</v>
      </c>
      <c r="J17" s="35" t="s">
        <v>68</v>
      </c>
      <c r="K17" s="34" t="s">
        <v>67</v>
      </c>
    </row>
    <row r="18" spans="1:11" ht="257.25" customHeight="1" x14ac:dyDescent="0.2">
      <c r="A18" s="19"/>
      <c r="B18" s="30" t="s">
        <v>130</v>
      </c>
      <c r="C18" s="33" t="s">
        <v>66</v>
      </c>
      <c r="D18" s="33" t="s">
        <v>65</v>
      </c>
      <c r="E18" s="31" t="s">
        <v>52</v>
      </c>
      <c r="F18" s="17" t="s">
        <v>0</v>
      </c>
      <c r="G18" s="32" t="s">
        <v>1</v>
      </c>
      <c r="H18" s="15" t="s">
        <v>0</v>
      </c>
      <c r="I18" s="31" t="s">
        <v>111</v>
      </c>
      <c r="J18" s="30" t="s">
        <v>103</v>
      </c>
      <c r="K18" s="29" t="s">
        <v>2</v>
      </c>
    </row>
    <row r="19" spans="1:11" ht="153" x14ac:dyDescent="0.2">
      <c r="A19" s="19"/>
      <c r="B19" s="30" t="s">
        <v>130</v>
      </c>
      <c r="C19" s="33" t="s">
        <v>15</v>
      </c>
      <c r="D19" s="33" t="s">
        <v>64</v>
      </c>
      <c r="E19" s="31" t="s">
        <v>61</v>
      </c>
      <c r="F19" s="17" t="s">
        <v>0</v>
      </c>
      <c r="G19" s="32" t="s">
        <v>2</v>
      </c>
      <c r="H19" s="15" t="s">
        <v>1</v>
      </c>
      <c r="I19" s="31" t="s">
        <v>111</v>
      </c>
      <c r="J19" s="30" t="s">
        <v>103</v>
      </c>
      <c r="K19" s="29" t="s">
        <v>2</v>
      </c>
    </row>
    <row r="20" spans="1:11" ht="111.75" customHeight="1" x14ac:dyDescent="0.2">
      <c r="A20" s="19"/>
      <c r="B20" s="30" t="s">
        <v>131</v>
      </c>
      <c r="C20" s="33" t="s">
        <v>63</v>
      </c>
      <c r="D20" s="33" t="s">
        <v>62</v>
      </c>
      <c r="E20" s="31" t="s">
        <v>61</v>
      </c>
      <c r="F20" s="17" t="s">
        <v>2</v>
      </c>
      <c r="G20" s="32" t="s">
        <v>2</v>
      </c>
      <c r="H20" s="15" t="s">
        <v>2</v>
      </c>
      <c r="I20" s="31" t="s">
        <v>60</v>
      </c>
      <c r="J20" s="30" t="s">
        <v>104</v>
      </c>
      <c r="K20" s="29" t="s">
        <v>3</v>
      </c>
    </row>
    <row r="21" spans="1:11" ht="85.5" customHeight="1" x14ac:dyDescent="0.2">
      <c r="A21" s="19"/>
      <c r="B21" s="30" t="s">
        <v>130</v>
      </c>
      <c r="C21" s="33" t="s">
        <v>59</v>
      </c>
      <c r="D21" s="33" t="s">
        <v>58</v>
      </c>
      <c r="E21" s="31" t="s">
        <v>57</v>
      </c>
      <c r="F21" s="17" t="s">
        <v>1</v>
      </c>
      <c r="G21" s="32" t="s">
        <v>1</v>
      </c>
      <c r="H21" s="15" t="s">
        <v>1</v>
      </c>
      <c r="I21" s="31" t="s">
        <v>56</v>
      </c>
      <c r="J21" s="30" t="s">
        <v>55</v>
      </c>
      <c r="K21" s="29" t="s">
        <v>2</v>
      </c>
    </row>
    <row r="22" spans="1:11" ht="70.5" customHeight="1" x14ac:dyDescent="0.2">
      <c r="A22" s="19"/>
      <c r="B22" s="30" t="s">
        <v>130</v>
      </c>
      <c r="C22" s="33" t="s">
        <v>54</v>
      </c>
      <c r="D22" s="33" t="s">
        <v>53</v>
      </c>
      <c r="E22" s="31" t="s">
        <v>52</v>
      </c>
      <c r="F22" s="17" t="s">
        <v>2</v>
      </c>
      <c r="G22" s="32" t="s">
        <v>2</v>
      </c>
      <c r="H22" s="15" t="s">
        <v>2</v>
      </c>
      <c r="I22" s="31" t="s">
        <v>51</v>
      </c>
      <c r="J22" s="30" t="s">
        <v>105</v>
      </c>
      <c r="K22" s="29" t="s">
        <v>3</v>
      </c>
    </row>
    <row r="23" spans="1:11" ht="84" customHeight="1" x14ac:dyDescent="0.2">
      <c r="A23" s="19"/>
      <c r="B23" s="30" t="s">
        <v>130</v>
      </c>
      <c r="C23" s="33" t="s">
        <v>50</v>
      </c>
      <c r="D23" s="33" t="s">
        <v>49</v>
      </c>
      <c r="E23" s="31" t="s">
        <v>48</v>
      </c>
      <c r="F23" s="17" t="s">
        <v>1</v>
      </c>
      <c r="G23" s="32" t="s">
        <v>1</v>
      </c>
      <c r="H23" s="15" t="s">
        <v>1</v>
      </c>
      <c r="I23" s="31" t="s">
        <v>47</v>
      </c>
      <c r="J23" s="30" t="s">
        <v>106</v>
      </c>
      <c r="K23" s="29" t="s">
        <v>2</v>
      </c>
    </row>
    <row r="24" spans="1:11" ht="245.25" customHeight="1" x14ac:dyDescent="0.2">
      <c r="A24" s="19"/>
      <c r="B24" s="30" t="s">
        <v>130</v>
      </c>
      <c r="C24" s="33" t="s">
        <v>46</v>
      </c>
      <c r="D24" s="33" t="s">
        <v>45</v>
      </c>
      <c r="E24" s="31" t="s">
        <v>42</v>
      </c>
      <c r="F24" s="17" t="s">
        <v>2</v>
      </c>
      <c r="G24" s="32" t="s">
        <v>1</v>
      </c>
      <c r="H24" s="15" t="s">
        <v>2</v>
      </c>
      <c r="I24" s="31" t="s">
        <v>120</v>
      </c>
      <c r="J24" s="30" t="s">
        <v>112</v>
      </c>
      <c r="K24" s="29" t="s">
        <v>3</v>
      </c>
    </row>
    <row r="25" spans="1:11" ht="141" thickBot="1" x14ac:dyDescent="0.25">
      <c r="A25" s="19"/>
      <c r="B25" s="30" t="s">
        <v>130</v>
      </c>
      <c r="C25" s="33" t="s">
        <v>44</v>
      </c>
      <c r="D25" s="33" t="s">
        <v>43</v>
      </c>
      <c r="E25" s="31" t="s">
        <v>42</v>
      </c>
      <c r="F25" s="17" t="s">
        <v>2</v>
      </c>
      <c r="G25" s="32" t="s">
        <v>1</v>
      </c>
      <c r="H25" s="15" t="s">
        <v>2</v>
      </c>
      <c r="I25" s="31" t="s">
        <v>123</v>
      </c>
      <c r="J25" s="30" t="s">
        <v>15</v>
      </c>
      <c r="K25" s="29" t="s">
        <v>3</v>
      </c>
    </row>
    <row r="26" spans="1:11" ht="218.25" thickTop="1" thickBot="1" x14ac:dyDescent="0.25">
      <c r="A26" s="19"/>
      <c r="B26" s="30" t="s">
        <v>132</v>
      </c>
      <c r="C26" s="33" t="s">
        <v>41</v>
      </c>
      <c r="D26" s="33" t="s">
        <v>40</v>
      </c>
      <c r="E26" s="31" t="s">
        <v>39</v>
      </c>
      <c r="F26" s="17" t="s">
        <v>2</v>
      </c>
      <c r="G26" s="32" t="s">
        <v>2</v>
      </c>
      <c r="H26" s="15" t="s">
        <v>2</v>
      </c>
      <c r="I26" s="31" t="s">
        <v>121</v>
      </c>
      <c r="J26" s="52" t="s">
        <v>140</v>
      </c>
      <c r="K26" s="29" t="s">
        <v>2</v>
      </c>
    </row>
    <row r="27" spans="1:11" ht="108.75" customHeight="1" thickTop="1" x14ac:dyDescent="0.2">
      <c r="A27" s="19"/>
      <c r="B27" s="30" t="s">
        <v>38</v>
      </c>
      <c r="C27" s="33" t="s">
        <v>37</v>
      </c>
      <c r="D27" s="33" t="s">
        <v>36</v>
      </c>
      <c r="E27" s="31" t="s">
        <v>35</v>
      </c>
      <c r="F27" s="17" t="s">
        <v>1</v>
      </c>
      <c r="G27" s="32" t="s">
        <v>2</v>
      </c>
      <c r="H27" s="15" t="s">
        <v>2</v>
      </c>
      <c r="I27" s="31" t="s">
        <v>113</v>
      </c>
      <c r="J27" s="30" t="s">
        <v>114</v>
      </c>
      <c r="K27" s="29" t="s">
        <v>2</v>
      </c>
    </row>
    <row r="28" spans="1:11" ht="172.5" customHeight="1" x14ac:dyDescent="0.2">
      <c r="A28" s="19"/>
      <c r="B28" s="30" t="s">
        <v>132</v>
      </c>
      <c r="C28" s="33" t="s">
        <v>34</v>
      </c>
      <c r="D28" s="33" t="s">
        <v>33</v>
      </c>
      <c r="E28" s="31" t="s">
        <v>32</v>
      </c>
      <c r="F28" s="17" t="s">
        <v>1</v>
      </c>
      <c r="G28" s="32" t="s">
        <v>2</v>
      </c>
      <c r="H28" s="15" t="s">
        <v>2</v>
      </c>
      <c r="I28" s="31" t="s">
        <v>31</v>
      </c>
      <c r="J28" s="30" t="s">
        <v>107</v>
      </c>
      <c r="K28" s="29" t="s">
        <v>2</v>
      </c>
    </row>
    <row r="29" spans="1:11" ht="98.25" customHeight="1" x14ac:dyDescent="0.2">
      <c r="A29" s="19"/>
      <c r="B29" s="30" t="s">
        <v>132</v>
      </c>
      <c r="C29" s="33" t="s">
        <v>30</v>
      </c>
      <c r="D29" s="33" t="s">
        <v>29</v>
      </c>
      <c r="E29" s="31" t="s">
        <v>27</v>
      </c>
      <c r="F29" s="17" t="s">
        <v>2</v>
      </c>
      <c r="G29" s="32" t="s">
        <v>2</v>
      </c>
      <c r="H29" s="15" t="s">
        <v>28</v>
      </c>
      <c r="I29" s="31" t="s">
        <v>27</v>
      </c>
      <c r="J29" s="30" t="s">
        <v>26</v>
      </c>
      <c r="K29" s="29" t="s">
        <v>2</v>
      </c>
    </row>
    <row r="30" spans="1:11" ht="181.5" customHeight="1" x14ac:dyDescent="0.2">
      <c r="A30" s="19"/>
      <c r="B30" s="30" t="s">
        <v>22</v>
      </c>
      <c r="C30" s="33" t="s">
        <v>25</v>
      </c>
      <c r="D30" s="33" t="s">
        <v>24</v>
      </c>
      <c r="E30" s="31" t="s">
        <v>23</v>
      </c>
      <c r="F30" s="17" t="s">
        <v>2</v>
      </c>
      <c r="G30" s="32" t="s">
        <v>2</v>
      </c>
      <c r="H30" s="15" t="s">
        <v>2</v>
      </c>
      <c r="I30" s="31" t="s">
        <v>138</v>
      </c>
      <c r="J30" s="30" t="s">
        <v>139</v>
      </c>
      <c r="K30" s="29" t="s">
        <v>2</v>
      </c>
    </row>
    <row r="31" spans="1:11" ht="76.5" x14ac:dyDescent="0.2">
      <c r="A31" s="19"/>
      <c r="B31" s="30" t="s">
        <v>22</v>
      </c>
      <c r="C31" s="33" t="s">
        <v>21</v>
      </c>
      <c r="D31" s="33" t="s">
        <v>20</v>
      </c>
      <c r="E31" s="31" t="s">
        <v>19</v>
      </c>
      <c r="F31" s="17" t="s">
        <v>1</v>
      </c>
      <c r="G31" s="32" t="s">
        <v>2</v>
      </c>
      <c r="H31" s="15" t="s">
        <v>2</v>
      </c>
      <c r="I31" s="31" t="s">
        <v>118</v>
      </c>
      <c r="J31" s="30" t="s">
        <v>119</v>
      </c>
      <c r="K31" s="29" t="s">
        <v>2</v>
      </c>
    </row>
    <row r="32" spans="1:11" ht="236.25" customHeight="1" x14ac:dyDescent="0.2">
      <c r="A32" s="19"/>
      <c r="B32" s="30" t="s">
        <v>133</v>
      </c>
      <c r="C32" s="33" t="s">
        <v>15</v>
      </c>
      <c r="D32" s="33" t="s">
        <v>18</v>
      </c>
      <c r="E32" s="31" t="s">
        <v>17</v>
      </c>
      <c r="F32" s="17" t="s">
        <v>2</v>
      </c>
      <c r="G32" s="32" t="s">
        <v>2</v>
      </c>
      <c r="H32" s="15" t="s">
        <v>2</v>
      </c>
      <c r="I32" s="31" t="s">
        <v>16</v>
      </c>
      <c r="J32" s="30" t="s">
        <v>108</v>
      </c>
      <c r="K32" s="29" t="s">
        <v>3</v>
      </c>
    </row>
    <row r="33" spans="1:11" ht="82.5" customHeight="1" x14ac:dyDescent="0.2">
      <c r="A33" s="19"/>
      <c r="B33" s="21" t="s">
        <v>134</v>
      </c>
      <c r="C33" s="26" t="s">
        <v>15</v>
      </c>
      <c r="D33" s="26" t="s">
        <v>14</v>
      </c>
      <c r="E33" s="22" t="s">
        <v>13</v>
      </c>
      <c r="F33" s="25" t="s">
        <v>2</v>
      </c>
      <c r="G33" s="24" t="s">
        <v>2</v>
      </c>
      <c r="H33" s="23" t="s">
        <v>2</v>
      </c>
      <c r="I33" s="22" t="s">
        <v>12</v>
      </c>
      <c r="J33" s="21" t="s">
        <v>109</v>
      </c>
      <c r="K33" s="20" t="s">
        <v>3</v>
      </c>
    </row>
    <row r="34" spans="1:11" ht="82.5" customHeight="1" x14ac:dyDescent="0.2">
      <c r="A34" s="19"/>
      <c r="B34" s="13" t="s">
        <v>135</v>
      </c>
      <c r="C34" s="18" t="s">
        <v>15</v>
      </c>
      <c r="D34" s="18" t="s">
        <v>15</v>
      </c>
      <c r="E34" s="18" t="s">
        <v>15</v>
      </c>
      <c r="F34" s="28" t="s">
        <v>2</v>
      </c>
      <c r="G34" s="16" t="s">
        <v>2</v>
      </c>
      <c r="H34" s="27" t="s">
        <v>2</v>
      </c>
      <c r="I34" s="18" t="s">
        <v>15</v>
      </c>
      <c r="J34" s="18" t="s">
        <v>15</v>
      </c>
      <c r="K34" s="12" t="s">
        <v>3</v>
      </c>
    </row>
    <row r="35" spans="1:11" ht="253.5" customHeight="1" x14ac:dyDescent="0.2">
      <c r="A35" s="19"/>
      <c r="B35" s="21" t="s">
        <v>130</v>
      </c>
      <c r="C35" s="26" t="s">
        <v>11</v>
      </c>
      <c r="D35" s="26" t="s">
        <v>10</v>
      </c>
      <c r="E35" s="22" t="s">
        <v>9</v>
      </c>
      <c r="F35" s="25" t="s">
        <v>2</v>
      </c>
      <c r="G35" s="24" t="s">
        <v>1</v>
      </c>
      <c r="H35" s="23" t="s">
        <v>2</v>
      </c>
      <c r="I35" s="22" t="s">
        <v>115</v>
      </c>
      <c r="J35" s="21" t="s">
        <v>116</v>
      </c>
      <c r="K35" s="20" t="s">
        <v>3</v>
      </c>
    </row>
    <row r="36" spans="1:11" ht="253.5" customHeight="1" thickBot="1" x14ac:dyDescent="0.25">
      <c r="A36" s="19"/>
      <c r="B36" s="13" t="s">
        <v>136</v>
      </c>
      <c r="C36" s="18" t="s">
        <v>7</v>
      </c>
      <c r="D36" s="18" t="s">
        <v>8</v>
      </c>
      <c r="E36" s="14" t="s">
        <v>7</v>
      </c>
      <c r="F36" s="17" t="s">
        <v>2</v>
      </c>
      <c r="G36" s="16" t="s">
        <v>1</v>
      </c>
      <c r="H36" s="61" t="s">
        <v>2</v>
      </c>
      <c r="I36" s="14" t="s">
        <v>122</v>
      </c>
      <c r="J36" s="13" t="s">
        <v>117</v>
      </c>
      <c r="K36" s="12" t="s">
        <v>2</v>
      </c>
    </row>
    <row r="37" spans="1:11" customFormat="1" ht="408" customHeight="1" thickTop="1" thickBot="1" x14ac:dyDescent="0.25">
      <c r="A37" s="49"/>
      <c r="B37" s="21" t="s">
        <v>130</v>
      </c>
      <c r="C37" s="50" t="s">
        <v>95</v>
      </c>
      <c r="D37" s="50" t="s">
        <v>10</v>
      </c>
      <c r="E37" s="51" t="s">
        <v>96</v>
      </c>
      <c r="F37" s="25" t="s">
        <v>2</v>
      </c>
      <c r="G37" s="24" t="s">
        <v>1</v>
      </c>
      <c r="H37" s="23" t="s">
        <v>2</v>
      </c>
      <c r="I37" s="51" t="s">
        <v>110</v>
      </c>
      <c r="J37" s="52" t="s">
        <v>97</v>
      </c>
      <c r="K37" s="20" t="s">
        <v>3</v>
      </c>
    </row>
    <row r="38" spans="1:11" customFormat="1" ht="90.75" thickTop="1" thickBot="1" x14ac:dyDescent="0.25">
      <c r="A38" s="49"/>
      <c r="B38" s="21" t="s">
        <v>130</v>
      </c>
      <c r="C38" s="50" t="s">
        <v>126</v>
      </c>
      <c r="D38" s="50" t="s">
        <v>10</v>
      </c>
      <c r="E38" s="51" t="s">
        <v>124</v>
      </c>
      <c r="F38" s="25" t="s">
        <v>2</v>
      </c>
      <c r="G38" s="24" t="s">
        <v>1</v>
      </c>
      <c r="H38" s="23" t="s">
        <v>2</v>
      </c>
      <c r="I38" s="51" t="s">
        <v>125</v>
      </c>
      <c r="J38" s="52" t="s">
        <v>127</v>
      </c>
      <c r="K38" s="20" t="s">
        <v>3</v>
      </c>
    </row>
    <row r="39" spans="1:11" ht="103.5" thickTop="1" thickBot="1" x14ac:dyDescent="0.25">
      <c r="A39" s="2"/>
      <c r="B39" s="21" t="s">
        <v>137</v>
      </c>
      <c r="C39" s="50" t="s">
        <v>128</v>
      </c>
      <c r="D39" s="33" t="s">
        <v>20</v>
      </c>
      <c r="E39" s="31" t="s">
        <v>23</v>
      </c>
      <c r="F39" s="25" t="s">
        <v>2</v>
      </c>
      <c r="G39" s="24" t="s">
        <v>1</v>
      </c>
      <c r="H39" s="23" t="s">
        <v>2</v>
      </c>
      <c r="I39" s="51" t="s">
        <v>143</v>
      </c>
      <c r="J39" s="52" t="s">
        <v>144</v>
      </c>
      <c r="K39" s="20" t="s">
        <v>3</v>
      </c>
    </row>
    <row r="40" spans="1:11" ht="103.5" thickTop="1" thickBot="1" x14ac:dyDescent="0.25">
      <c r="A40" s="2"/>
      <c r="B40" s="21" t="s">
        <v>137</v>
      </c>
      <c r="C40" s="50" t="s">
        <v>129</v>
      </c>
      <c r="D40" s="33" t="s">
        <v>20</v>
      </c>
      <c r="E40" s="31" t="s">
        <v>23</v>
      </c>
      <c r="F40" s="25" t="s">
        <v>2</v>
      </c>
      <c r="G40" s="24" t="s">
        <v>1</v>
      </c>
      <c r="H40" s="23" t="s">
        <v>2</v>
      </c>
      <c r="I40" s="51" t="s">
        <v>141</v>
      </c>
      <c r="J40" s="52" t="s">
        <v>142</v>
      </c>
      <c r="K40" s="20" t="s">
        <v>3</v>
      </c>
    </row>
    <row r="41" spans="1:11" ht="13.5" thickTop="1" x14ac:dyDescent="0.2">
      <c r="A41" s="2"/>
    </row>
    <row r="42" spans="1:11" x14ac:dyDescent="0.2">
      <c r="A42" s="2"/>
    </row>
    <row r="43" spans="1:11" x14ac:dyDescent="0.2">
      <c r="A43" s="2"/>
    </row>
    <row r="44" spans="1:11" ht="15.75" x14ac:dyDescent="0.25">
      <c r="A44" s="2"/>
      <c r="B44" s="11" t="s">
        <v>6</v>
      </c>
      <c r="C44" s="1" t="s">
        <v>5</v>
      </c>
      <c r="H44" s="10"/>
    </row>
    <row r="45" spans="1:11" ht="15.75" x14ac:dyDescent="0.25">
      <c r="A45" s="2"/>
      <c r="B45" s="8"/>
      <c r="C45" s="1" t="s">
        <v>4</v>
      </c>
      <c r="H45" s="10"/>
    </row>
    <row r="46" spans="1:11" ht="15.75" x14ac:dyDescent="0.25">
      <c r="A46" s="2"/>
      <c r="B46" s="8"/>
      <c r="H46" s="10"/>
    </row>
    <row r="47" spans="1:11" ht="15.75" hidden="1" x14ac:dyDescent="0.25">
      <c r="A47" s="2"/>
      <c r="B47" s="8"/>
      <c r="H47" s="10"/>
    </row>
    <row r="48" spans="1:11" hidden="1" x14ac:dyDescent="0.2">
      <c r="A48" s="2"/>
    </row>
    <row r="49" spans="1:11" hidden="1" x14ac:dyDescent="0.2">
      <c r="A49" s="2"/>
      <c r="C49" s="9" t="s">
        <v>3</v>
      </c>
      <c r="D49" s="9" t="s">
        <v>2</v>
      </c>
      <c r="E49" s="9" t="s">
        <v>1</v>
      </c>
      <c r="F49" s="9" t="s">
        <v>0</v>
      </c>
    </row>
    <row r="50" spans="1:11" hidden="1" x14ac:dyDescent="0.2">
      <c r="A50" s="2"/>
      <c r="B50" s="8" t="s">
        <v>0</v>
      </c>
      <c r="C50" s="7">
        <v>4</v>
      </c>
      <c r="D50" s="6">
        <v>8</v>
      </c>
      <c r="E50" s="5">
        <v>12</v>
      </c>
      <c r="F50" s="5">
        <v>16</v>
      </c>
    </row>
    <row r="51" spans="1:11" hidden="1" x14ac:dyDescent="0.2">
      <c r="A51" s="2"/>
      <c r="B51" s="8" t="s">
        <v>1</v>
      </c>
      <c r="C51" s="7">
        <v>3</v>
      </c>
      <c r="D51" s="6">
        <v>6</v>
      </c>
      <c r="E51" s="6">
        <v>9</v>
      </c>
      <c r="F51" s="5">
        <v>12</v>
      </c>
    </row>
    <row r="52" spans="1:11" hidden="1" x14ac:dyDescent="0.2">
      <c r="A52" s="2"/>
      <c r="B52" s="8" t="s">
        <v>2</v>
      </c>
      <c r="C52" s="7">
        <v>2</v>
      </c>
      <c r="D52" s="7">
        <v>4</v>
      </c>
      <c r="E52" s="6">
        <v>6</v>
      </c>
      <c r="F52" s="6">
        <v>8</v>
      </c>
    </row>
    <row r="53" spans="1:11" hidden="1" x14ac:dyDescent="0.2">
      <c r="A53" s="2"/>
      <c r="B53" s="8" t="s">
        <v>3</v>
      </c>
      <c r="C53" s="7">
        <v>1</v>
      </c>
      <c r="D53" s="7">
        <v>2</v>
      </c>
      <c r="E53" s="7">
        <v>3</v>
      </c>
      <c r="F53" s="7">
        <v>4</v>
      </c>
    </row>
    <row r="54" spans="1:11" hidden="1" x14ac:dyDescent="0.2">
      <c r="A54" s="2"/>
    </row>
    <row r="55" spans="1:11" hidden="1" x14ac:dyDescent="0.2">
      <c r="A55" s="2"/>
    </row>
    <row r="56" spans="1:11" hidden="1" x14ac:dyDescent="0.2">
      <c r="A56" s="2"/>
    </row>
    <row r="57" spans="1:11" hidden="1" x14ac:dyDescent="0.2">
      <c r="A57" s="2"/>
      <c r="F57" s="1" t="s">
        <v>3</v>
      </c>
      <c r="H57" s="4" t="e">
        <f>IF(#REF!="",0,IF(#REF!="Very low",1,IF(#REF!="Low",2,IF(#REF!="Medium",3,IF(#REF!="High",4,F32)))))</f>
        <v>#REF!</v>
      </c>
      <c r="I57" s="4" t="e">
        <f>IF(#REF!="",0,IF(#REF!="Very low",1,IF(#REF!="Low",2,IF(#REF!="Medium",3,IF(#REF!="High",4,G32)))))</f>
        <v>#REF!</v>
      </c>
      <c r="J57" s="3" t="e">
        <f t="shared" ref="J57:J76" si="0">IF(H57*I57=0,"",IF(H57*I57&gt;0.5,H57*I57))</f>
        <v>#REF!</v>
      </c>
      <c r="K57" s="1" t="e">
        <f t="shared" ref="K57:K76" si="1">IF(J57="","",IF(J57&lt;5, "Low",IF(J57&lt;11,"Medium",IF(J57&gt;11,"High"))))</f>
        <v>#REF!</v>
      </c>
    </row>
    <row r="58" spans="1:11" hidden="1" x14ac:dyDescent="0.2">
      <c r="A58" s="2"/>
      <c r="F58" s="1" t="s">
        <v>2</v>
      </c>
      <c r="H58" s="4">
        <f>IF(F32="",0,IF(F32="Very low",1,IF(F32="Low",2,IF(F32="Medium",3,IF(F32="High",4,#REF!)))))</f>
        <v>2</v>
      </c>
      <c r="I58" s="4">
        <f>IF(G32="",0,IF(G32="Very low",1,IF(G32="Low",2,IF(G32="Medium",3,IF(G32="High",4,#REF!)))))</f>
        <v>2</v>
      </c>
      <c r="J58" s="3">
        <f t="shared" si="0"/>
        <v>4</v>
      </c>
      <c r="K58" s="1" t="str">
        <f t="shared" si="1"/>
        <v>Low</v>
      </c>
    </row>
    <row r="59" spans="1:11" hidden="1" x14ac:dyDescent="0.2">
      <c r="A59" s="2"/>
      <c r="F59" s="1" t="s">
        <v>1</v>
      </c>
      <c r="H59" s="4" t="e">
        <f>IF(#REF!="",0,IF(#REF!="Very low",1,IF(#REF!="Low",2,IF(#REF!="Medium",3,IF(#REF!="High",4,F18)))))</f>
        <v>#REF!</v>
      </c>
      <c r="I59" s="4" t="e">
        <f>IF(#REF!="",0,IF(#REF!="Very low",1,IF(#REF!="Low",2,IF(#REF!="Medium",3,IF(#REF!="High",4,G18)))))</f>
        <v>#REF!</v>
      </c>
      <c r="J59" s="3" t="e">
        <f t="shared" si="0"/>
        <v>#REF!</v>
      </c>
      <c r="K59" s="1" t="e">
        <f t="shared" si="1"/>
        <v>#REF!</v>
      </c>
    </row>
    <row r="60" spans="1:11" hidden="1" x14ac:dyDescent="0.2">
      <c r="A60" s="2"/>
      <c r="F60" s="1" t="s">
        <v>0</v>
      </c>
      <c r="H60" s="4">
        <f>IF(F18="",0,IF(F18="Very low",1,IF(F18="Low",2,IF(F18="Medium",3,IF(F18="High",4,F19)))))</f>
        <v>4</v>
      </c>
      <c r="I60" s="4">
        <f>IF(G18="",0,IF(G18="Very low",1,IF(G18="Low",2,IF(G18="Medium",3,IF(G18="High",4,G19)))))</f>
        <v>3</v>
      </c>
      <c r="J60" s="3">
        <f t="shared" si="0"/>
        <v>12</v>
      </c>
      <c r="K60" s="1" t="str">
        <f t="shared" si="1"/>
        <v>High</v>
      </c>
    </row>
    <row r="61" spans="1:11" hidden="1" x14ac:dyDescent="0.2">
      <c r="A61" s="2"/>
      <c r="H61" s="4">
        <f>IF(F19="",0,IF(F19="Very low",1,IF(F19="Low",2,IF(F19="Medium",3,IF(F19="High",4,#REF!)))))</f>
        <v>4</v>
      </c>
      <c r="I61" s="4">
        <f>IF(G19="",0,IF(G19="Very low",1,IF(G19="Low",2,IF(G19="Medium",3,IF(G19="High",4,#REF!)))))</f>
        <v>2</v>
      </c>
      <c r="J61" s="3">
        <f t="shared" si="0"/>
        <v>8</v>
      </c>
      <c r="K61" s="1" t="str">
        <f t="shared" si="1"/>
        <v>Medium</v>
      </c>
    </row>
    <row r="62" spans="1:11" hidden="1" x14ac:dyDescent="0.2">
      <c r="A62" s="2"/>
      <c r="H62" s="4" t="e">
        <f>IF(#REF!="",0,IF(#REF!="Very low",1,IF(#REF!="Low",2,IF(#REF!="Medium",3,IF(#REF!="High",4,F21)))))</f>
        <v>#REF!</v>
      </c>
      <c r="I62" s="4" t="e">
        <f>IF(#REF!="",0,IF(#REF!="Very low",1,IF(#REF!="Low",2,IF(#REF!="Medium",3,IF(#REF!="High",4,G21)))))</f>
        <v>#REF!</v>
      </c>
      <c r="J62" s="3" t="e">
        <f t="shared" si="0"/>
        <v>#REF!</v>
      </c>
      <c r="K62" s="1" t="e">
        <f t="shared" si="1"/>
        <v>#REF!</v>
      </c>
    </row>
    <row r="63" spans="1:11" hidden="1" x14ac:dyDescent="0.2">
      <c r="A63" s="2"/>
      <c r="H63" s="4">
        <f>IF(F21="",0,IF(F21="Very low",1,IF(F21="Low",2,IF(F21="Medium",3,IF(F21="High",4,F22)))))</f>
        <v>3</v>
      </c>
      <c r="I63" s="4">
        <f>IF(G21="",0,IF(G21="Very low",1,IF(G21="Low",2,IF(G21="Medium",3,IF(G21="High",4,G22)))))</f>
        <v>3</v>
      </c>
      <c r="J63" s="3">
        <f t="shared" si="0"/>
        <v>9</v>
      </c>
      <c r="K63" s="1" t="str">
        <f t="shared" si="1"/>
        <v>Medium</v>
      </c>
    </row>
    <row r="64" spans="1:11" hidden="1" x14ac:dyDescent="0.2">
      <c r="A64" s="2"/>
      <c r="H64" s="4">
        <f>IF(F22="",0,IF(F22="Very low",1,IF(F22="Low",2,IF(F22="Medium",3,IF(F22="High",4,#REF!)))))</f>
        <v>2</v>
      </c>
      <c r="I64" s="4">
        <f>IF(G22="",0,IF(G22="Very low",1,IF(G22="Low",2,IF(G22="Medium",3,IF(G22="High",4,#REF!)))))</f>
        <v>2</v>
      </c>
      <c r="J64" s="3">
        <f t="shared" si="0"/>
        <v>4</v>
      </c>
      <c r="K64" s="1" t="str">
        <f t="shared" si="1"/>
        <v>Low</v>
      </c>
    </row>
    <row r="65" spans="1:11" hidden="1" x14ac:dyDescent="0.2">
      <c r="A65" s="2"/>
      <c r="C65" s="1" t="s">
        <v>3</v>
      </c>
      <c r="D65" s="1" t="s">
        <v>2</v>
      </c>
      <c r="E65" s="1" t="s">
        <v>1</v>
      </c>
      <c r="F65" s="1" t="s">
        <v>0</v>
      </c>
      <c r="H65" s="4" t="e">
        <f>IF(#REF!="",0,IF(#REF!="Very low",1,IF(#REF!="Low",2,IF(#REF!="Medium",3,IF(#REF!="High",4,#REF!)))))</f>
        <v>#REF!</v>
      </c>
      <c r="I65" s="4" t="e">
        <f>IF(#REF!="",0,IF(#REF!="Very low",1,IF(#REF!="Low",2,IF(#REF!="Medium",3,IF(#REF!="High",4,#REF!)))))</f>
        <v>#REF!</v>
      </c>
      <c r="J65" s="3" t="e">
        <f t="shared" si="0"/>
        <v>#REF!</v>
      </c>
      <c r="K65" s="1" t="e">
        <f t="shared" si="1"/>
        <v>#REF!</v>
      </c>
    </row>
    <row r="66" spans="1:11" hidden="1" x14ac:dyDescent="0.2">
      <c r="A66" s="2"/>
      <c r="B66" s="1" t="s">
        <v>3</v>
      </c>
      <c r="C66" s="7">
        <v>1</v>
      </c>
      <c r="D66" s="7">
        <v>2</v>
      </c>
      <c r="E66" s="7">
        <v>3</v>
      </c>
      <c r="F66" s="7">
        <v>4</v>
      </c>
      <c r="H66" s="4" t="e">
        <f>IF(#REF!="",0,IF(#REF!="Very low",1,IF(#REF!="Low",2,IF(#REF!="Medium",3,IF(#REF!="High",4,F24)))))</f>
        <v>#REF!</v>
      </c>
      <c r="I66" s="4" t="e">
        <f>IF(#REF!="",0,IF(#REF!="Very low",1,IF(#REF!="Low",2,IF(#REF!="Medium",3,IF(#REF!="High",4,G24)))))</f>
        <v>#REF!</v>
      </c>
      <c r="J66" s="3" t="e">
        <f t="shared" si="0"/>
        <v>#REF!</v>
      </c>
      <c r="K66" s="1" t="e">
        <f t="shared" si="1"/>
        <v>#REF!</v>
      </c>
    </row>
    <row r="67" spans="1:11" hidden="1" x14ac:dyDescent="0.2">
      <c r="A67" s="2"/>
      <c r="B67" s="1" t="s">
        <v>2</v>
      </c>
      <c r="C67" s="7">
        <v>2</v>
      </c>
      <c r="D67" s="7">
        <v>4</v>
      </c>
      <c r="E67" s="6">
        <v>6</v>
      </c>
      <c r="F67" s="6">
        <v>8</v>
      </c>
      <c r="H67" s="4">
        <f>IF(F24="",0,IF(F24="Very low",1,IF(F24="Low",2,IF(F24="Medium",3,IF(F24="High",4,#REF!)))))</f>
        <v>2</v>
      </c>
      <c r="I67" s="4">
        <f>IF(G24="",0,IF(G24="Very low",1,IF(G24="Low",2,IF(G24="Medium",3,IF(G24="High",4,#REF!)))))</f>
        <v>3</v>
      </c>
      <c r="J67" s="3">
        <f t="shared" si="0"/>
        <v>6</v>
      </c>
      <c r="K67" s="1" t="str">
        <f t="shared" si="1"/>
        <v>Medium</v>
      </c>
    </row>
    <row r="68" spans="1:11" hidden="1" x14ac:dyDescent="0.2">
      <c r="A68" s="2"/>
      <c r="B68" s="1" t="s">
        <v>1</v>
      </c>
      <c r="C68" s="7">
        <v>3</v>
      </c>
      <c r="D68" s="6">
        <v>6</v>
      </c>
      <c r="E68" s="6">
        <v>9</v>
      </c>
      <c r="F68" s="5">
        <v>12</v>
      </c>
      <c r="H68" s="4" t="e">
        <f>IF(#REF!="",0,IF(#REF!="Very low",1,IF(#REF!="Low",2,IF(#REF!="Medium",3,IF(#REF!="High",4,#REF!)))))</f>
        <v>#REF!</v>
      </c>
      <c r="I68" s="4" t="e">
        <f>IF(#REF!="",0,IF(#REF!="Very low",1,IF(#REF!="Low",2,IF(#REF!="Medium",3,IF(#REF!="High",4,#REF!)))))</f>
        <v>#REF!</v>
      </c>
      <c r="J68" s="3" t="e">
        <f t="shared" si="0"/>
        <v>#REF!</v>
      </c>
      <c r="K68" s="1" t="e">
        <f t="shared" si="1"/>
        <v>#REF!</v>
      </c>
    </row>
    <row r="69" spans="1:11" hidden="1" x14ac:dyDescent="0.2">
      <c r="A69" s="2"/>
      <c r="B69" s="1" t="s">
        <v>0</v>
      </c>
      <c r="C69" s="7">
        <v>4</v>
      </c>
      <c r="D69" s="6">
        <v>8</v>
      </c>
      <c r="E69" s="5">
        <v>12</v>
      </c>
      <c r="F69" s="5">
        <v>16</v>
      </c>
      <c r="H69" s="4" t="e">
        <f>IF(#REF!="",0,IF(#REF!="Very low",1,IF(#REF!="Low",2,IF(#REF!="Medium",3,IF(#REF!="High",4,#REF!)))))</f>
        <v>#REF!</v>
      </c>
      <c r="I69" s="4" t="e">
        <f>IF(#REF!="",0,IF(#REF!="Very low",1,IF(#REF!="Low",2,IF(#REF!="Medium",3,IF(#REF!="High",4,#REF!)))))</f>
        <v>#REF!</v>
      </c>
      <c r="J69" s="3" t="e">
        <f t="shared" si="0"/>
        <v>#REF!</v>
      </c>
      <c r="K69" s="1" t="e">
        <f t="shared" si="1"/>
        <v>#REF!</v>
      </c>
    </row>
    <row r="70" spans="1:11" hidden="1" x14ac:dyDescent="0.2">
      <c r="A70" s="2"/>
      <c r="H70" s="4" t="e">
        <f>IF(#REF!="",0,IF(#REF!="Very low",1,IF(#REF!="Low",2,IF(#REF!="Medium",3,IF(#REF!="High",4,#REF!)))))</f>
        <v>#REF!</v>
      </c>
      <c r="I70" s="4" t="e">
        <f>IF(#REF!="",0,IF(#REF!="Very low",1,IF(#REF!="Low",2,IF(#REF!="Medium",3,IF(#REF!="High",4,#REF!)))))</f>
        <v>#REF!</v>
      </c>
      <c r="J70" s="3" t="e">
        <f t="shared" si="0"/>
        <v>#REF!</v>
      </c>
      <c r="K70" s="1" t="e">
        <f t="shared" si="1"/>
        <v>#REF!</v>
      </c>
    </row>
    <row r="71" spans="1:11" hidden="1" x14ac:dyDescent="0.2">
      <c r="A71" s="2"/>
      <c r="H71" s="4" t="e">
        <f>IF(#REF!="",0,IF(#REF!="Very low",1,IF(#REF!="Low",2,IF(#REF!="Medium",3,IF(#REF!="High",4,#REF!)))))</f>
        <v>#REF!</v>
      </c>
      <c r="I71" s="4" t="e">
        <f>IF(#REF!="",0,IF(#REF!="Very low",1,IF(#REF!="Low",2,IF(#REF!="Medium",3,IF(#REF!="High",4,#REF!)))))</f>
        <v>#REF!</v>
      </c>
      <c r="J71" s="3" t="e">
        <f t="shared" si="0"/>
        <v>#REF!</v>
      </c>
      <c r="K71" s="1" t="e">
        <f t="shared" si="1"/>
        <v>#REF!</v>
      </c>
    </row>
    <row r="72" spans="1:11" hidden="1" x14ac:dyDescent="0.2">
      <c r="A72" s="2"/>
      <c r="H72" s="4" t="e">
        <f>IF(#REF!="",0,IF(#REF!="Very low",1,IF(#REF!="Low",2,IF(#REF!="Medium",3,IF(#REF!="High",4,#REF!)))))</f>
        <v>#REF!</v>
      </c>
      <c r="I72" s="4" t="e">
        <f>IF(#REF!="",0,IF(#REF!="Very low",1,IF(#REF!="Low",2,IF(#REF!="Medium",3,IF(#REF!="High",4,#REF!)))))</f>
        <v>#REF!</v>
      </c>
      <c r="J72" s="3" t="e">
        <f t="shared" si="0"/>
        <v>#REF!</v>
      </c>
      <c r="K72" s="1" t="e">
        <f t="shared" si="1"/>
        <v>#REF!</v>
      </c>
    </row>
    <row r="73" spans="1:11" hidden="1" x14ac:dyDescent="0.2">
      <c r="A73" s="2"/>
      <c r="H73" s="4" t="e">
        <f>IF(#REF!="",0,IF(#REF!="Very low",1,IF(#REF!="Low",2,IF(#REF!="Medium",3,IF(#REF!="High",4,#REF!)))))</f>
        <v>#REF!</v>
      </c>
      <c r="I73" s="4" t="e">
        <f>IF(#REF!="",0,IF(#REF!="Very low",1,IF(#REF!="Low",2,IF(#REF!="Medium",3,IF(#REF!="High",4,#REF!)))))</f>
        <v>#REF!</v>
      </c>
      <c r="J73" s="3" t="e">
        <f t="shared" si="0"/>
        <v>#REF!</v>
      </c>
      <c r="K73" s="1" t="e">
        <f t="shared" si="1"/>
        <v>#REF!</v>
      </c>
    </row>
    <row r="74" spans="1:11" hidden="1" x14ac:dyDescent="0.2">
      <c r="A74" s="2"/>
      <c r="H74" s="4" t="e">
        <f>IF(#REF!="",0,IF(#REF!="Very low",1,IF(#REF!="Low",2,IF(#REF!="Medium",3,IF(#REF!="High",4,#REF!)))))</f>
        <v>#REF!</v>
      </c>
      <c r="I74" s="4" t="e">
        <f>IF(#REF!="",0,IF(#REF!="Very low",1,IF(#REF!="Low",2,IF(#REF!="Medium",3,IF(#REF!="High",4,#REF!)))))</f>
        <v>#REF!</v>
      </c>
      <c r="J74" s="3" t="e">
        <f t="shared" si="0"/>
        <v>#REF!</v>
      </c>
      <c r="K74" s="1" t="e">
        <f t="shared" si="1"/>
        <v>#REF!</v>
      </c>
    </row>
    <row r="75" spans="1:11" hidden="1" x14ac:dyDescent="0.2">
      <c r="A75" s="2"/>
      <c r="H75" s="4" t="e">
        <f>IF(#REF!="",0,IF(#REF!="Very low",1,IF(#REF!="Low",2,IF(#REF!="Medium",3,IF(#REF!="High",4,#REF!)))))</f>
        <v>#REF!</v>
      </c>
      <c r="I75" s="4" t="e">
        <f>IF(#REF!="",0,IF(#REF!="Very low",1,IF(#REF!="Low",2,IF(#REF!="Medium",3,IF(#REF!="High",4,#REF!)))))</f>
        <v>#REF!</v>
      </c>
      <c r="J75" s="3" t="e">
        <f t="shared" si="0"/>
        <v>#REF!</v>
      </c>
      <c r="K75" s="1" t="e">
        <f t="shared" si="1"/>
        <v>#REF!</v>
      </c>
    </row>
    <row r="76" spans="1:11" hidden="1" x14ac:dyDescent="0.2">
      <c r="A76" s="2"/>
      <c r="H76" s="4" t="e">
        <f>IF(#REF!="",0,IF(#REF!="Very low",1,IF(#REF!="Low",2,IF(#REF!="Medium",3,IF(#REF!="High",4,F39)))))</f>
        <v>#REF!</v>
      </c>
      <c r="I76" s="4" t="e">
        <f>IF(#REF!="",0,IF(#REF!="Very low",1,IF(#REF!="Low",2,IF(#REF!="Medium",3,IF(#REF!="High",4,G39)))))</f>
        <v>#REF!</v>
      </c>
      <c r="J76" s="3" t="e">
        <f t="shared" si="0"/>
        <v>#REF!</v>
      </c>
      <c r="K76" s="1" t="e">
        <f t="shared" si="1"/>
        <v>#REF!</v>
      </c>
    </row>
    <row r="77" spans="1:11" hidden="1" x14ac:dyDescent="0.2">
      <c r="A77" s="2"/>
    </row>
    <row r="78" spans="1:11" hidden="1" x14ac:dyDescent="0.2"/>
    <row r="79" spans="1:11" hidden="1" x14ac:dyDescent="0.2"/>
    <row r="80" spans="1:11" hidden="1" x14ac:dyDescent="0.2"/>
    <row r="114" ht="13.5" customHeight="1" x14ac:dyDescent="0.2"/>
  </sheetData>
  <sheetProtection selectLockedCells="1"/>
  <mergeCells count="5">
    <mergeCell ref="F4:J4"/>
    <mergeCell ref="F6:J6"/>
    <mergeCell ref="F8:J8"/>
    <mergeCell ref="F10:J10"/>
    <mergeCell ref="F12:J12"/>
  </mergeCells>
  <dataValidations count="2">
    <dataValidation type="list" allowBlank="1" showInputMessage="1" showErrorMessage="1" sqref="F25:G25" xr:uid="{00000000-0002-0000-0000-000000000000}">
      <formula1>$F$56:$F$61</formula1>
    </dataValidation>
    <dataValidation type="list" allowBlank="1" showInputMessage="1" showErrorMessage="1" sqref="F18:G24 F26:G40" xr:uid="{00000000-0002-0000-0000-000001000000}">
      <formula1>$F$57:$F$61</formula1>
    </dataValidation>
  </dataValidations>
  <pageMargins left="0.74803149606299213" right="0.74803149606299213" top="0.7" bottom="0.61" header="0.51181102362204722" footer="0.27"/>
  <pageSetup paperSize="8" orientation="landscape"/>
  <headerFooter alignWithMargins="0">
    <oddHeader>&amp;C&amp;F</oddHeader>
    <oddFooter>Page &amp;P</oddFooter>
  </headerFooter>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Permit_x0020_Number xmlns="859f7ad6-93f6-4205-b62b-a17f28acbbac">EPR-BB3498HA</Permit_x0020_Number>
    <Internal_x002f_External xmlns="859f7ad6-93f6-4205-b62b-a17f28acbbac">Incoming document</Internal_x002f_External>
    <Post_x0020_code xmlns="859f7ad6-93f6-4205-b62b-a17f28acbbac">Prichard Remediation Limited</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Surrendered_x002f_Expired xmlns="859f7ad6-93f6-4205-b62b-a17f28acbbac" xsi:nil="true"/>
    <License_x002f_Activity_x0020_Type xmlns="859f7ad6-93f6-4205-b62b-a17f28acbbac">1. EPR Waste Facility</License_x002f_Activity_x0020_Type>
    <Document_x0020_Date xmlns="859f7ad6-93f6-4205-b62b-a17f28acbbac">2026-02-10T00:00:00+00:00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Unit 16 Earthmovers House, Llantrisant Business Park, Llantrisant, CF72 8LF</Customer_x0020_Name>
    <Surrendered_x002f_Expired_x0020_Date xmlns="859f7ad6-93f6-4205-b62b-a17f28acbbac" xsi:nil="true"/>
    <_dlc_DocId xmlns="9be56660-2c31-41ef-bc00-23e72f632f2a">REGU-1079986221-86</_dlc_DocId>
    <_dlc_DocIdUrl xmlns="9be56660-2c31-41ef-bc00-23e72f632f2a">
      <Url>https://cyfoethnaturiolcymru.sharepoint.com/teams/Regulatory/Permitting/_layouts/15/DocIdRedir.aspx?ID=REGU-1079986221-86</Url>
      <Description>REGU-1079986221-86</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188D354458ACD469AF3D66A2776CABF" ma:contentTypeVersion="786" ma:contentTypeDescription="Permitting &amp; Compliance Excel Document" ma:contentTypeScope="" ma:versionID="cad7998656048be017304692a8542f4f">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51A2F6-F5DD-488A-9EEF-4FD2BBA83D7F}">
  <ds:schemaRefs>
    <ds:schemaRef ds:uri="http://purl.org/dc/dcmitype/"/>
    <ds:schemaRef ds:uri="http://schemas.microsoft.com/office/2006/metadata/properties"/>
    <ds:schemaRef ds:uri="http://schemas.openxmlformats.org/package/2006/metadata/core-properties"/>
    <ds:schemaRef ds:uri="http://purl.org/dc/terms/"/>
    <ds:schemaRef ds:uri="http://purl.org/dc/elements/1.1/"/>
    <ds:schemaRef ds:uri="http://schemas.microsoft.com/office/2006/documentManagement/types"/>
    <ds:schemaRef ds:uri="d5f9e1f2-cc8c-4fa2-8f23-ec0cf88ed07c"/>
    <ds:schemaRef ds:uri="http://schemas.microsoft.com/office/infopath/2007/PartnerControls"/>
    <ds:schemaRef ds:uri="http://www.w3.org/XML/1998/namespace"/>
    <ds:schemaRef ds:uri="b10022d8-0a68-4fd0-bece-78300e00e0bf"/>
  </ds:schemaRefs>
</ds:datastoreItem>
</file>

<file path=customXml/itemProps2.xml><?xml version="1.0" encoding="utf-8"?>
<ds:datastoreItem xmlns:ds="http://schemas.openxmlformats.org/officeDocument/2006/customXml" ds:itemID="{30F549E7-2768-445E-80C3-BB15A16634F1}">
  <ds:schemaRefs>
    <ds:schemaRef ds:uri="http://schemas.microsoft.com/sharepoint/v3/contenttype/forms"/>
  </ds:schemaRefs>
</ds:datastoreItem>
</file>

<file path=customXml/itemProps3.xml><?xml version="1.0" encoding="utf-8"?>
<ds:datastoreItem xmlns:ds="http://schemas.openxmlformats.org/officeDocument/2006/customXml" ds:itemID="{03AB0710-575C-46C0-A6C6-3B7ADBE4BAA8}"/>
</file>

<file path=customXml/itemProps4.xml><?xml version="1.0" encoding="utf-8"?>
<ds:datastoreItem xmlns:ds="http://schemas.openxmlformats.org/officeDocument/2006/customXml" ds:itemID="{CF8A23CE-0C1E-416A-B911-4096206CF241}"/>
</file>

<file path=customXml/itemProps5.xml><?xml version="1.0" encoding="utf-8"?>
<ds:datastoreItem xmlns:ds="http://schemas.openxmlformats.org/officeDocument/2006/customXml" ds:itemID="{F40E0388-72C7-4A4E-8296-BC7E0FD242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Standard Permit GRA1</vt:lpstr>
      <vt:lpstr>Sheet1</vt:lpstr>
      <vt:lpstr>Sheet2</vt:lpstr>
      <vt:lpstr>Sheet3</vt:lpstr>
      <vt:lpstr>'Standard Permit GRA1'!Print_Area</vt:lpstr>
      <vt:lpstr>'Standard Permit GRA1'!Print_Titles</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hstephens</dc:creator>
  <cp:lastModifiedBy>George Harvey</cp:lastModifiedBy>
  <dcterms:created xsi:type="dcterms:W3CDTF">2012-05-22T11:50:51Z</dcterms:created>
  <dcterms:modified xsi:type="dcterms:W3CDTF">2026-02-07T10:04:58Z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0x01010067EB80C5FE939D4A9B3D8BA62129B7F50202008188D354458ACD469AF3D66A2776CABF</vt:lpwstr>
  </property>
  <property fmtid="{D5CDD505-2E9C-101B-9397-08002B2CF9AE}" pid="4" name="_dlc_DocIdItemGuid">
    <vt:lpwstr>2d65efe5-1969-40aa-841c-091a94899ab9</vt:lpwstr>
  </property>
  <property fmtid="{D5CDD505-2E9C-101B-9397-08002B2CF9AE}" pid="5" name="MediaServiceImageTags">
    <vt:lpwstr/>
  </property>
  <property fmtid="{D5CDD505-2E9C-101B-9397-08002B2CF9AE}" pid="9" name="Submitter">
    <vt:lpwstr/>
  </property>
</Properties>
</file>