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2332 DWise High/Issue/"/>
    </mc:Choice>
  </mc:AlternateContent>
  <xr:revisionPtr revIDLastSave="0" documentId="8_{F1480AF3-F948-4BED-A857-ADAAEFBDC02B}" xr6:coauthVersionLast="47" xr6:coauthVersionMax="47" xr10:uidLastSave="{00000000-0000-0000-0000-000000000000}"/>
  <bookViews>
    <workbookView xWindow="33720" yWindow="-120" windowWidth="29040" windowHeight="15720" tabRatio="870" xr2:uid="{00000000-000D-0000-FFFF-FFFF00000000}"/>
  </bookViews>
  <sheets>
    <sheet name="Field data and Egg Shells" sheetId="1" r:id="rId1"/>
    <sheet name="Sludge" sheetId="21" r:id="rId2"/>
    <sheet name="Waste 3" sheetId="27" state="hidden" r:id="rId3"/>
    <sheet name="Waste 4" sheetId="28" state="hidden" r:id="rId4"/>
    <sheet name="Waste 5" sheetId="30" state="hidden"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L65" i="21" l="1"/>
  <c r="N65" i="21"/>
  <c r="P65" i="21"/>
  <c r="Q65" i="21"/>
  <c r="R65" i="21"/>
  <c r="S65" i="21"/>
  <c r="T65" i="21"/>
  <c r="U65" i="21"/>
  <c r="L65" i="27"/>
  <c r="N65" i="27"/>
  <c r="P65" i="27"/>
  <c r="Q65" i="27"/>
  <c r="R65" i="27"/>
  <c r="S65" i="27"/>
  <c r="T65" i="27"/>
  <c r="U65" i="27"/>
  <c r="L65" i="28"/>
  <c r="N65" i="28"/>
  <c r="P65" i="28"/>
  <c r="Q65" i="28"/>
  <c r="R65" i="28"/>
  <c r="S65" i="28"/>
  <c r="T65" i="28"/>
  <c r="U65" i="28"/>
  <c r="L65" i="30"/>
  <c r="N65" i="30"/>
  <c r="P65" i="30"/>
  <c r="Q65" i="30"/>
  <c r="R65" i="30"/>
  <c r="S65" i="30"/>
  <c r="T65" i="30"/>
  <c r="U65" i="30"/>
  <c r="L65" i="26"/>
  <c r="N65" i="26"/>
  <c r="P65" i="26"/>
  <c r="Q65" i="26"/>
  <c r="R65" i="26"/>
  <c r="S65" i="26"/>
  <c r="T65" i="26"/>
  <c r="U65" i="26"/>
  <c r="L65" i="24"/>
  <c r="N65" i="24"/>
  <c r="P65" i="24"/>
  <c r="Q65" i="24"/>
  <c r="R65" i="24"/>
  <c r="S65" i="24"/>
  <c r="T65" i="24"/>
  <c r="U65" i="24"/>
  <c r="L65" i="29"/>
  <c r="N65" i="29"/>
  <c r="P65" i="29"/>
  <c r="Q65" i="29"/>
  <c r="R65" i="29"/>
  <c r="S65" i="29"/>
  <c r="T65" i="29"/>
  <c r="U65" i="29"/>
  <c r="L65" i="23"/>
  <c r="N65" i="23"/>
  <c r="P65" i="23"/>
  <c r="Q65" i="23"/>
  <c r="R65" i="23"/>
  <c r="S65" i="23"/>
  <c r="T65" i="23"/>
  <c r="U65" i="23"/>
  <c r="L65" i="22"/>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L64" i="28" s="1"/>
  <c r="M17" i="28"/>
  <c r="M21" i="28"/>
  <c r="T59" i="28"/>
  <c r="U17" i="28"/>
  <c r="U21" i="28"/>
  <c r="U23" i="28" s="1"/>
  <c r="I4" i="20"/>
  <c r="J4" i="19"/>
  <c r="J18" i="19" s="1"/>
  <c r="I59" i="21"/>
  <c r="J17" i="21"/>
  <c r="J19" i="21" s="1"/>
  <c r="J20" i="21" s="1"/>
  <c r="J21" i="21"/>
  <c r="C59" i="22"/>
  <c r="D21" i="22"/>
  <c r="D23" i="22" s="1"/>
  <c r="D17" i="22"/>
  <c r="D19" i="22" s="1"/>
  <c r="O12" i="20"/>
  <c r="P12" i="19"/>
  <c r="P26" i="19" s="1"/>
  <c r="O21" i="23"/>
  <c r="O23" i="23" s="1"/>
  <c r="O17" i="23"/>
  <c r="Q9" i="20"/>
  <c r="R9" i="19"/>
  <c r="R23" i="19" s="1"/>
  <c r="F5" i="20"/>
  <c r="G5" i="19"/>
  <c r="G19" i="19" s="1"/>
  <c r="N5" i="20"/>
  <c r="O5" i="19"/>
  <c r="O19" i="19" s="1"/>
  <c r="Q4" i="20"/>
  <c r="R4" i="19"/>
  <c r="R18" i="19" s="1"/>
  <c r="Q59" i="21"/>
  <c r="R21" i="21"/>
  <c r="R17" i="21"/>
  <c r="K59" i="22"/>
  <c r="L21" i="22"/>
  <c r="L17" i="22"/>
  <c r="L19" i="22" s="1"/>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L59" i="27"/>
  <c r="M17" i="27"/>
  <c r="M19"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21" i="28"/>
  <c r="K23" i="28" s="1"/>
  <c r="R59" i="28"/>
  <c r="S17" i="28"/>
  <c r="S21" i="28"/>
  <c r="S23"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M59" i="23"/>
  <c r="N21" i="23"/>
  <c r="N23" i="23" s="1"/>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O17" i="26"/>
  <c r="O21" i="26"/>
  <c r="E59" i="27"/>
  <c r="F17" i="27"/>
  <c r="F19" i="27" s="1"/>
  <c r="M59" i="27"/>
  <c r="N17" i="27"/>
  <c r="U59" i="27"/>
  <c r="V17" i="27"/>
  <c r="E59" i="28"/>
  <c r="F17" i="28"/>
  <c r="F19" i="28" s="1"/>
  <c r="F21" i="28"/>
  <c r="M59" i="28"/>
  <c r="N17" i="28"/>
  <c r="N19" i="28" s="1"/>
  <c r="N21" i="28"/>
  <c r="U59" i="28"/>
  <c r="V17" i="28"/>
  <c r="V21" i="28"/>
  <c r="D59" i="29"/>
  <c r="E17" i="29"/>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O17" i="22"/>
  <c r="O19" i="22" s="1"/>
  <c r="O21" i="22"/>
  <c r="O23" i="22" s="1"/>
  <c r="H59" i="23"/>
  <c r="I21" i="23"/>
  <c r="I23" i="23" s="1"/>
  <c r="I17" i="23"/>
  <c r="P59" i="23"/>
  <c r="Q17" i="23"/>
  <c r="Q21" i="23"/>
  <c r="Q23" i="23" s="1"/>
  <c r="C59" i="24"/>
  <c r="D17" i="24"/>
  <c r="D19" i="24" s="1"/>
  <c r="D21" i="24"/>
  <c r="K59" i="24"/>
  <c r="L21" i="24"/>
  <c r="L23" i="24" s="1"/>
  <c r="L17" i="24"/>
  <c r="L19" i="24" s="1"/>
  <c r="S59" i="24"/>
  <c r="T21" i="24"/>
  <c r="T17" i="24"/>
  <c r="T19" i="24" s="1"/>
  <c r="H21" i="26"/>
  <c r="H23" i="26" s="1"/>
  <c r="H17" i="26"/>
  <c r="P21" i="26"/>
  <c r="P17" i="26"/>
  <c r="F59" i="28"/>
  <c r="G17" i="28"/>
  <c r="G19" i="28" s="1"/>
  <c r="G21" i="28"/>
  <c r="G23" i="28" s="1"/>
  <c r="N59" i="28"/>
  <c r="O17" i="28"/>
  <c r="O19" i="28" s="1"/>
  <c r="O21" i="28"/>
  <c r="E59" i="29"/>
  <c r="F17" i="29"/>
  <c r="F21" i="29"/>
  <c r="M59" i="29"/>
  <c r="N17" i="29"/>
  <c r="N21" i="29"/>
  <c r="N23" i="29" s="1"/>
  <c r="U59" i="29"/>
  <c r="V17" i="29"/>
  <c r="V21" i="29"/>
  <c r="V23" i="29" s="1"/>
  <c r="D59" i="30"/>
  <c r="E17" i="30"/>
  <c r="E19" i="30" s="1"/>
  <c r="E21" i="30"/>
  <c r="E23" i="30" s="1"/>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19" i="24" s="1"/>
  <c r="E21" i="24"/>
  <c r="L59" i="24"/>
  <c r="M17" i="24"/>
  <c r="M19" i="24" s="1"/>
  <c r="M21" i="24"/>
  <c r="M23" i="24" s="1"/>
  <c r="T59" i="24"/>
  <c r="U21" i="24"/>
  <c r="U17" i="24"/>
  <c r="H59" i="26"/>
  <c r="I17" i="26"/>
  <c r="I19" i="26" s="1"/>
  <c r="I21" i="26"/>
  <c r="I23" i="26" s="1"/>
  <c r="P59" i="26"/>
  <c r="Q17" i="26"/>
  <c r="Q19" i="26" s="1"/>
  <c r="Q21" i="26"/>
  <c r="E63" i="26"/>
  <c r="H17" i="27"/>
  <c r="P17" i="27"/>
  <c r="P19" i="27" s="1"/>
  <c r="H21" i="28"/>
  <c r="H23" i="28" s="1"/>
  <c r="H17" i="28"/>
  <c r="H19" i="28" s="1"/>
  <c r="P21" i="28"/>
  <c r="P17" i="28"/>
  <c r="P19" i="28" s="1"/>
  <c r="G17" i="29"/>
  <c r="G21" i="29"/>
  <c r="G23" i="29" s="1"/>
  <c r="O17" i="29"/>
  <c r="O21" i="29"/>
  <c r="E59" i="30"/>
  <c r="F21" i="30"/>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21" i="23"/>
  <c r="K23" i="23" s="1"/>
  <c r="R59" i="23"/>
  <c r="S17" i="23"/>
  <c r="S19" i="23" s="1"/>
  <c r="S21" i="23"/>
  <c r="E59" i="24"/>
  <c r="F21" i="24"/>
  <c r="F17" i="24"/>
  <c r="F19" i="24" s="1"/>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Q21" i="28"/>
  <c r="Q23" i="28" s="1"/>
  <c r="Q17" i="28"/>
  <c r="Q19" i="28" s="1"/>
  <c r="H21" i="29"/>
  <c r="H23" i="29" s="1"/>
  <c r="H17" i="29"/>
  <c r="P21" i="29"/>
  <c r="P23" i="29" s="1"/>
  <c r="P17" i="29"/>
  <c r="G21" i="30"/>
  <c r="G23" i="30" s="1"/>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J19" i="27" s="1"/>
  <c r="Q59" i="27"/>
  <c r="R17" i="27"/>
  <c r="I59" i="28"/>
  <c r="J17" i="28"/>
  <c r="J19" i="28" s="1"/>
  <c r="J21" i="28"/>
  <c r="J23" i="28" s="1"/>
  <c r="Q59" i="28"/>
  <c r="R21" i="28"/>
  <c r="R23" i="28" s="1"/>
  <c r="R17" i="28"/>
  <c r="I21" i="29"/>
  <c r="I23" i="29" s="1"/>
  <c r="I17" i="29"/>
  <c r="I19" i="29" s="1"/>
  <c r="Q21" i="29"/>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G23" i="22"/>
  <c r="K58" i="21"/>
  <c r="K61" i="21" s="1"/>
  <c r="K64" i="21" s="1"/>
  <c r="R19" i="24"/>
  <c r="I21" i="27"/>
  <c r="I23" i="27" s="1"/>
  <c r="Q21" i="27"/>
  <c r="R58" i="21"/>
  <c r="R61" i="21" s="1"/>
  <c r="R64" i="21" s="1"/>
  <c r="O57" i="21"/>
  <c r="A43" i="21"/>
  <c r="J58" i="21"/>
  <c r="J61" i="21" s="1"/>
  <c r="G23" i="26"/>
  <c r="D58" i="29"/>
  <c r="D61" i="29" s="1"/>
  <c r="P23" i="26"/>
  <c r="G21" i="27"/>
  <c r="G23" i="27" s="1"/>
  <c r="O21" i="27"/>
  <c r="O23" i="27" s="1"/>
  <c r="D58" i="30"/>
  <c r="D61" i="30" s="1"/>
  <c r="D64" i="30" s="1"/>
  <c r="D65" i="30" s="1"/>
  <c r="L58" i="30"/>
  <c r="L61" i="30" s="1"/>
  <c r="L64" i="30" s="1"/>
  <c r="R58" i="23"/>
  <c r="R61" i="23" s="1"/>
  <c r="H21" i="27"/>
  <c r="H23" i="27" s="1"/>
  <c r="P21" i="27"/>
  <c r="J58" i="22"/>
  <c r="J61" i="22" s="1"/>
  <c r="J58" i="26"/>
  <c r="J61" i="26" s="1"/>
  <c r="J23" i="23"/>
  <c r="R19" i="23"/>
  <c r="J58" i="27"/>
  <c r="J61" i="27" s="1"/>
  <c r="J64" i="27" s="1"/>
  <c r="J65" i="27" s="1"/>
  <c r="R58" i="27"/>
  <c r="R61" i="27" s="1"/>
  <c r="R64" i="27" s="1"/>
  <c r="R58" i="28"/>
  <c r="R61" i="28" s="1"/>
  <c r="R64" i="28" s="1"/>
  <c r="F58" i="22"/>
  <c r="F61" i="22" s="1"/>
  <c r="N58" i="22"/>
  <c r="N61" i="22" s="1"/>
  <c r="N64" i="22" s="1"/>
  <c r="F58" i="23"/>
  <c r="F61" i="23" s="1"/>
  <c r="N58" i="23"/>
  <c r="N61" i="23" s="1"/>
  <c r="D19" i="27"/>
  <c r="L21" i="27"/>
  <c r="L23" i="27" s="1"/>
  <c r="T21" i="27"/>
  <c r="H57" i="29"/>
  <c r="P58" i="21"/>
  <c r="P61" i="21" s="1"/>
  <c r="H58" i="21"/>
  <c r="H61" i="21" s="1"/>
  <c r="N59" i="23"/>
  <c r="R58" i="26"/>
  <c r="R61" i="26" s="1"/>
  <c r="R57" i="21"/>
  <c r="H58" i="22"/>
  <c r="H61" i="22" s="1"/>
  <c r="H64" i="22" s="1"/>
  <c r="H65" i="22" s="1"/>
  <c r="P58" i="22"/>
  <c r="P61" i="22" s="1"/>
  <c r="P64" i="22" s="1"/>
  <c r="F59" i="22"/>
  <c r="K58" i="29"/>
  <c r="K61" i="29" s="1"/>
  <c r="I58" i="23"/>
  <c r="I61" i="23" s="1"/>
  <c r="I64" i="23" s="1"/>
  <c r="I65" i="23" s="1"/>
  <c r="Q58" i="23"/>
  <c r="Q61" i="23" s="1"/>
  <c r="L58" i="29"/>
  <c r="L61" i="29" s="1"/>
  <c r="T58" i="29"/>
  <c r="T61" i="29" s="1"/>
  <c r="T64" i="29" s="1"/>
  <c r="I23" i="30"/>
  <c r="Q23" i="30"/>
  <c r="U23" i="30"/>
  <c r="J58" i="28"/>
  <c r="J61" i="28" s="1"/>
  <c r="J64" i="28" s="1"/>
  <c r="J65" i="28" s="1"/>
  <c r="R58" i="22"/>
  <c r="R61" i="22" s="1"/>
  <c r="R64"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R58" i="30"/>
  <c r="R61" i="30" s="1"/>
  <c r="R64" i="30" s="1"/>
  <c r="P57" i="30"/>
  <c r="J57" i="21"/>
  <c r="H59" i="21"/>
  <c r="Q23" i="22"/>
  <c r="R21" i="27"/>
  <c r="R23" i="27" s="1"/>
  <c r="E58" i="27"/>
  <c r="E61"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H58" i="30"/>
  <c r="H61" i="30" s="1"/>
  <c r="N59" i="30"/>
  <c r="K19" i="21"/>
  <c r="K20" i="21" s="1"/>
  <c r="Q57" i="21"/>
  <c r="B58" i="21"/>
  <c r="B61" i="21" s="1"/>
  <c r="I58" i="22"/>
  <c r="I61"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I65"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H23" i="22"/>
  <c r="P23" i="22"/>
  <c r="C58" i="22"/>
  <c r="C61" i="22" s="1"/>
  <c r="C64" i="22" s="1"/>
  <c r="C65" i="22" s="1"/>
  <c r="K58" i="22"/>
  <c r="K61" i="22" s="1"/>
  <c r="K64" i="22" s="1"/>
  <c r="K65" i="22" s="1"/>
  <c r="S58" i="22"/>
  <c r="S61" i="22" s="1"/>
  <c r="S64" i="22" s="1"/>
  <c r="F57" i="23"/>
  <c r="D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C64" i="27" s="1"/>
  <c r="C65" i="27" s="1"/>
  <c r="K58" i="27"/>
  <c r="K61" i="27" s="1"/>
  <c r="K64" i="27" s="1"/>
  <c r="K65" i="27" s="1"/>
  <c r="S58" i="27"/>
  <c r="S61" i="27" s="1"/>
  <c r="S64" i="27" s="1"/>
  <c r="P57" i="27"/>
  <c r="N59" i="27"/>
  <c r="H58" i="28"/>
  <c r="H61" i="28" s="1"/>
  <c r="P58" i="28"/>
  <c r="P61" i="28" s="1"/>
  <c r="N57" i="28"/>
  <c r="D23" i="29"/>
  <c r="L23" i="29"/>
  <c r="T23" i="29"/>
  <c r="G58" i="29"/>
  <c r="G61" i="29" s="1"/>
  <c r="O58" i="29"/>
  <c r="O61" i="29" s="1"/>
  <c r="P59" i="29"/>
  <c r="I57" i="30"/>
  <c r="M19" i="21"/>
  <c r="G57" i="21"/>
  <c r="J19" i="22"/>
  <c r="E58" i="22"/>
  <c r="E61" i="22" s="1"/>
  <c r="E64" i="22" s="1"/>
  <c r="E65" i="22" s="1"/>
  <c r="M58" i="22"/>
  <c r="M61" i="22" s="1"/>
  <c r="M64" i="22" s="1"/>
  <c r="M65" i="22" s="1"/>
  <c r="U58" i="22"/>
  <c r="U61" i="22" s="1"/>
  <c r="A45" i="22"/>
  <c r="O57" i="22"/>
  <c r="H58" i="23"/>
  <c r="H61" i="23" s="1"/>
  <c r="H64" i="23" s="1"/>
  <c r="H65" i="23" s="1"/>
  <c r="P58" i="23"/>
  <c r="P61" i="23" s="1"/>
  <c r="P64" i="23" s="1"/>
  <c r="I58" i="24"/>
  <c r="I61" i="24" s="1"/>
  <c r="Q58" i="24"/>
  <c r="Q61" i="24" s="1"/>
  <c r="Q64" i="24" s="1"/>
  <c r="E58" i="26"/>
  <c r="E61" i="26" s="1"/>
  <c r="M58" i="26"/>
  <c r="M61" i="26" s="1"/>
  <c r="M64" i="26" s="1"/>
  <c r="U58" i="26"/>
  <c r="U61" i="26" s="1"/>
  <c r="N57" i="26"/>
  <c r="P59" i="27"/>
  <c r="I58" i="28"/>
  <c r="I61" i="28" s="1"/>
  <c r="I64" i="28" s="1"/>
  <c r="I65" i="28" s="1"/>
  <c r="Q58" i="28"/>
  <c r="Q61" i="28" s="1"/>
  <c r="Q64" i="28" s="1"/>
  <c r="P23" i="28"/>
  <c r="H58" i="29"/>
  <c r="H61" i="29" s="1"/>
  <c r="P58" i="29"/>
  <c r="P61" i="29" s="1"/>
  <c r="E58" i="30"/>
  <c r="E61"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H65" i="30" s="1"/>
  <c r="O23" i="30"/>
  <c r="R19" i="30"/>
  <c r="F63" i="30"/>
  <c r="N63" i="30"/>
  <c r="S19" i="30"/>
  <c r="S23" i="30"/>
  <c r="A31" i="30"/>
  <c r="A33" i="30"/>
  <c r="A39" i="30"/>
  <c r="A41" i="30"/>
  <c r="A47" i="30"/>
  <c r="A49" i="30"/>
  <c r="G57" i="30"/>
  <c r="O57" i="30"/>
  <c r="G59" i="30"/>
  <c r="O59" i="30"/>
  <c r="G63" i="30"/>
  <c r="O63" i="30"/>
  <c r="P63" i="30"/>
  <c r="I63" i="30"/>
  <c r="Q63" i="30"/>
  <c r="T19" i="30"/>
  <c r="N19" i="30"/>
  <c r="V19" i="30"/>
  <c r="F23" i="30"/>
  <c r="N23" i="30"/>
  <c r="B63" i="30"/>
  <c r="J63" i="30"/>
  <c r="R63" i="30"/>
  <c r="M19"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E19" i="29"/>
  <c r="M19" i="29"/>
  <c r="U19" i="29"/>
  <c r="M23" i="29"/>
  <c r="U23" i="29"/>
  <c r="I57" i="29"/>
  <c r="Q57" i="29"/>
  <c r="I63" i="29"/>
  <c r="Q63" i="29"/>
  <c r="F19" i="29"/>
  <c r="N19" i="29"/>
  <c r="V19" i="29"/>
  <c r="F23" i="29"/>
  <c r="B63" i="29"/>
  <c r="J63" i="29"/>
  <c r="R63" i="29"/>
  <c r="L19" i="29"/>
  <c r="G19" i="29"/>
  <c r="O19" i="29"/>
  <c r="A32" i="29"/>
  <c r="A34" i="29"/>
  <c r="A40" i="29"/>
  <c r="A42" i="29"/>
  <c r="A48" i="29"/>
  <c r="A50" i="29"/>
  <c r="C63" i="29"/>
  <c r="K63" i="29"/>
  <c r="S63" i="29"/>
  <c r="H19" i="29"/>
  <c r="P19" i="29"/>
  <c r="D63" i="29"/>
  <c r="L63" i="29"/>
  <c r="T63" i="29"/>
  <c r="E63" i="29"/>
  <c r="M63" i="29"/>
  <c r="K19" i="28"/>
  <c r="S19" i="28"/>
  <c r="A31" i="28"/>
  <c r="A33" i="28"/>
  <c r="A37" i="28"/>
  <c r="A39" i="28"/>
  <c r="A41" i="28"/>
  <c r="A45" i="28"/>
  <c r="A47" i="28"/>
  <c r="A49" i="28"/>
  <c r="G57" i="28"/>
  <c r="O57" i="28"/>
  <c r="G59" i="28"/>
  <c r="O59" i="28"/>
  <c r="G63" i="28"/>
  <c r="O63" i="28"/>
  <c r="D19" i="28"/>
  <c r="L19" i="28"/>
  <c r="L23" i="28"/>
  <c r="T23" i="28"/>
  <c r="H59" i="28"/>
  <c r="P59" i="28"/>
  <c r="H63" i="28"/>
  <c r="P63" i="28"/>
  <c r="E19" i="28"/>
  <c r="M19" i="28"/>
  <c r="U19" i="28"/>
  <c r="M23" i="28"/>
  <c r="I57" i="28"/>
  <c r="Q57" i="28"/>
  <c r="I63" i="28"/>
  <c r="Q63" i="28"/>
  <c r="R19" i="28"/>
  <c r="V19" i="28"/>
  <c r="F23" i="28"/>
  <c r="N23" i="28"/>
  <c r="V23" i="28"/>
  <c r="B63" i="28"/>
  <c r="J63" i="28"/>
  <c r="R63" i="28"/>
  <c r="A32" i="28"/>
  <c r="A34" i="28"/>
  <c r="A40" i="28"/>
  <c r="A42" i="28"/>
  <c r="A48" i="28"/>
  <c r="A50" i="28"/>
  <c r="C63" i="28"/>
  <c r="K63" i="28"/>
  <c r="S63" i="28"/>
  <c r="D63" i="28"/>
  <c r="L63" i="28"/>
  <c r="T63" i="28"/>
  <c r="I19" i="28"/>
  <c r="E63" i="28"/>
  <c r="M63" i="28"/>
  <c r="Q23" i="27"/>
  <c r="T23" i="27"/>
  <c r="R19" i="27"/>
  <c r="J21" i="27"/>
  <c r="J23" i="27" s="1"/>
  <c r="F63" i="27"/>
  <c r="N63" i="27"/>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A32" i="27"/>
  <c r="A34" i="27"/>
  <c r="A40" i="27"/>
  <c r="A42" i="27"/>
  <c r="A48" i="27"/>
  <c r="A50" i="27"/>
  <c r="C63" i="27"/>
  <c r="K63" i="27"/>
  <c r="S63" i="27"/>
  <c r="L19" i="27"/>
  <c r="H19" i="27"/>
  <c r="D63" i="27"/>
  <c r="L63" i="27"/>
  <c r="T63" i="27"/>
  <c r="H63" i="27"/>
  <c r="Q19" i="27"/>
  <c r="E63" i="27"/>
  <c r="M63" i="27"/>
  <c r="U64" i="26"/>
  <c r="U66" i="26" s="1"/>
  <c r="O23" i="26"/>
  <c r="J23" i="26"/>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I65" i="26" s="1"/>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H23" i="24"/>
  <c r="P23" i="24"/>
  <c r="K19" i="24"/>
  <c r="S19" i="24"/>
  <c r="K23" i="24"/>
  <c r="A31" i="24"/>
  <c r="A33" i="24"/>
  <c r="A37" i="24"/>
  <c r="A39" i="24"/>
  <c r="A41" i="24"/>
  <c r="A45" i="24"/>
  <c r="A47" i="24"/>
  <c r="A49" i="24"/>
  <c r="G57" i="24"/>
  <c r="O57" i="24"/>
  <c r="G59" i="24"/>
  <c r="O59" i="24"/>
  <c r="G63" i="24"/>
  <c r="O63" i="24"/>
  <c r="H59" i="24"/>
  <c r="P59" i="24"/>
  <c r="H63" i="24"/>
  <c r="P63" i="24"/>
  <c r="U19" i="24"/>
  <c r="E23" i="24"/>
  <c r="U23" i="24"/>
  <c r="I57" i="24"/>
  <c r="Q57" i="24"/>
  <c r="I63" i="24"/>
  <c r="Q63"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L20" i="21" s="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1" l="1"/>
  <c r="C24" i="21" s="1"/>
  <c r="C65" i="21"/>
  <c r="K65" i="21"/>
  <c r="E64" i="30"/>
  <c r="E65" i="30" s="1"/>
  <c r="E64" i="27"/>
  <c r="E65" i="27" s="1"/>
  <c r="J64" i="30"/>
  <c r="J65" i="30" s="1"/>
  <c r="F64" i="26"/>
  <c r="F66" i="26" s="1"/>
  <c r="G64" i="30"/>
  <c r="G65" i="30" s="1"/>
  <c r="I64" i="22"/>
  <c r="I65" i="22" s="1"/>
  <c r="C64" i="29"/>
  <c r="C65" i="29" s="1"/>
  <c r="D64" i="28"/>
  <c r="D65" i="28" s="1"/>
  <c r="I64" i="30"/>
  <c r="I65" i="30" s="1"/>
  <c r="O64" i="21"/>
  <c r="O65" i="21" s="1"/>
  <c r="M66" i="26"/>
  <c r="M65" i="26"/>
  <c r="L64" i="22"/>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H64" i="27"/>
  <c r="G64" i="22"/>
  <c r="L64" i="29"/>
  <c r="G64" i="24"/>
  <c r="H64" i="24"/>
  <c r="D64" i="23"/>
  <c r="D65" i="23" s="1"/>
  <c r="K64" i="24"/>
  <c r="K65" i="24" s="1"/>
  <c r="P64" i="24"/>
  <c r="U64" i="29"/>
  <c r="U66" i="29" s="1"/>
  <c r="M64" i="30"/>
  <c r="K64" i="26"/>
  <c r="C64" i="28"/>
  <c r="C64" i="24"/>
  <c r="L64" i="27"/>
  <c r="L66" i="27" s="1"/>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6" i="27" s="1"/>
  <c r="N64" i="30"/>
  <c r="N66" i="30" s="1"/>
  <c r="L66" i="30"/>
  <c r="J66" i="28"/>
  <c r="G64" i="26"/>
  <c r="G64" i="29"/>
  <c r="F64" i="22"/>
  <c r="O64" i="26"/>
  <c r="R66" i="22"/>
  <c r="L66" i="22"/>
  <c r="T66" i="24"/>
  <c r="U66" i="23"/>
  <c r="P64" i="30"/>
  <c r="P66" i="30" s="1"/>
  <c r="C66" i="23"/>
  <c r="P66" i="23"/>
  <c r="E66" i="22"/>
  <c r="T66" i="23"/>
  <c r="Q66" i="21"/>
  <c r="P66" i="21"/>
  <c r="K66" i="27"/>
  <c r="G64" i="23"/>
  <c r="Q66" i="24"/>
  <c r="R66" i="27"/>
  <c r="C66" i="27"/>
  <c r="H66" i="23"/>
  <c r="J66" i="27"/>
  <c r="G64" i="27"/>
  <c r="J66" i="30"/>
  <c r="F64" i="27"/>
  <c r="T66" i="27"/>
  <c r="L66" i="29"/>
  <c r="Q66" i="22"/>
  <c r="C66" i="22"/>
  <c r="T66" i="21"/>
  <c r="S66" i="23"/>
  <c r="H66" i="30"/>
  <c r="S66" i="24"/>
  <c r="L66" i="21"/>
  <c r="S66" i="26"/>
  <c r="L66" i="28"/>
  <c r="L66" i="26"/>
  <c r="T66" i="30"/>
  <c r="H66" i="22"/>
  <c r="R66" i="28"/>
  <c r="N64" i="26"/>
  <c r="N66" i="26" s="1"/>
  <c r="O64" i="29"/>
  <c r="P64" i="29"/>
  <c r="P66" i="29" s="1"/>
  <c r="S64" i="1"/>
  <c r="R66" i="26"/>
  <c r="D66" i="27"/>
  <c r="N64" i="29"/>
  <c r="N66" i="29" s="1"/>
  <c r="R66" i="30"/>
  <c r="L66" i="23"/>
  <c r="O66" i="22"/>
  <c r="R64" i="1"/>
  <c r="J66" i="23"/>
  <c r="Q64" i="1"/>
  <c r="U64" i="1"/>
  <c r="P64" i="1"/>
  <c r="E66" i="27"/>
  <c r="J66" i="24"/>
  <c r="Q66" i="29"/>
  <c r="F64" i="29"/>
  <c r="O64" i="23"/>
  <c r="O64" i="30"/>
  <c r="N64" i="24"/>
  <c r="N66" i="24" s="1"/>
  <c r="B66" i="30"/>
  <c r="B66" i="24"/>
  <c r="K66" i="30"/>
  <c r="C66" i="30"/>
  <c r="R66" i="29"/>
  <c r="M66" i="29"/>
  <c r="I66" i="29"/>
  <c r="S66" i="29"/>
  <c r="T66" i="28"/>
  <c r="M66" i="28"/>
  <c r="Q66" i="28"/>
  <c r="I66" i="28"/>
  <c r="S66" i="28"/>
  <c r="K66" i="28"/>
  <c r="Q66" i="27"/>
  <c r="I66" i="27"/>
  <c r="P66" i="27"/>
  <c r="Q66" i="26"/>
  <c r="P66" i="26"/>
  <c r="C66" i="26"/>
  <c r="I66" i="26"/>
  <c r="H66" i="26"/>
  <c r="L66" i="24"/>
  <c r="P66" i="24"/>
  <c r="D66" i="24"/>
  <c r="M66" i="24"/>
  <c r="I66" i="23"/>
  <c r="N66" i="23"/>
  <c r="E66" i="23"/>
  <c r="M66" i="22"/>
  <c r="S66" i="22"/>
  <c r="K66" i="22"/>
  <c r="T66" i="22"/>
  <c r="M66" i="21"/>
  <c r="K66" i="21"/>
  <c r="C66" i="21"/>
  <c r="D66" i="21"/>
  <c r="R66" i="21"/>
  <c r="N64" i="1"/>
  <c r="M64" i="1"/>
  <c r="T64" i="1"/>
  <c r="L64" i="1"/>
  <c r="J64" i="1"/>
  <c r="K64" i="1"/>
  <c r="O64" i="1"/>
  <c r="C64" i="1"/>
  <c r="I64" i="1"/>
  <c r="H64" i="1"/>
  <c r="G64" i="1"/>
  <c r="F64" i="1"/>
  <c r="E64" i="1"/>
  <c r="D64" i="1"/>
  <c r="B64" i="1"/>
  <c r="D63" i="1"/>
  <c r="L63" i="1"/>
  <c r="L65" i="1" s="1"/>
  <c r="F63" i="1"/>
  <c r="R63" i="1"/>
  <c r="R65" i="1" s="1"/>
  <c r="J63" i="1"/>
  <c r="Q63" i="1"/>
  <c r="I63" i="1"/>
  <c r="C63" i="1"/>
  <c r="K63" i="1"/>
  <c r="P63" i="1"/>
  <c r="P65" i="1" s="1"/>
  <c r="H63" i="1"/>
  <c r="T63" i="1"/>
  <c r="S63" i="1"/>
  <c r="S65" i="1" s="1"/>
  <c r="O63" i="1"/>
  <c r="G63" i="1"/>
  <c r="N63" i="1"/>
  <c r="N65" i="1" s="1"/>
  <c r="E63" i="1"/>
  <c r="B63" i="1"/>
  <c r="U63" i="1"/>
  <c r="U65" i="1" s="1"/>
  <c r="M63" i="1"/>
  <c r="M65" i="1" l="1"/>
  <c r="Q66" i="1"/>
  <c r="Q65" i="1"/>
  <c r="G65" i="1"/>
  <c r="C65" i="1"/>
  <c r="T66" i="1"/>
  <c r="T65" i="1"/>
  <c r="B65" i="1"/>
  <c r="O65" i="1"/>
  <c r="K65" i="1"/>
  <c r="D65" i="1"/>
  <c r="E65" i="1"/>
  <c r="J65" i="1"/>
  <c r="F65" i="1"/>
  <c r="H65" i="1"/>
  <c r="I65" i="1"/>
  <c r="I66" i="22"/>
  <c r="H66" i="21"/>
  <c r="G66" i="30"/>
  <c r="C66" i="29"/>
  <c r="I66" i="30"/>
  <c r="K66" i="24"/>
  <c r="F65" i="26"/>
  <c r="E66" i="30"/>
  <c r="D66" i="28"/>
  <c r="F66" i="22"/>
  <c r="F65" i="22"/>
  <c r="G66" i="21"/>
  <c r="G65" i="21"/>
  <c r="F66" i="29"/>
  <c r="F65" i="29"/>
  <c r="G66" i="23"/>
  <c r="G65" i="23"/>
  <c r="E66" i="24"/>
  <c r="E65" i="24"/>
  <c r="F66" i="28"/>
  <c r="F65" i="28"/>
  <c r="G66" i="26"/>
  <c r="G65" i="26"/>
  <c r="I66" i="21"/>
  <c r="I65" i="21"/>
  <c r="C66" i="24"/>
  <c r="C65" i="24"/>
  <c r="H66" i="24"/>
  <c r="H65" i="24"/>
  <c r="F66" i="24"/>
  <c r="F65" i="24"/>
  <c r="G66" i="27"/>
  <c r="G65" i="27"/>
  <c r="C66" i="28"/>
  <c r="C65" i="28"/>
  <c r="G66" i="24"/>
  <c r="G65" i="24"/>
  <c r="E66" i="28"/>
  <c r="E65" i="28"/>
  <c r="K66" i="23"/>
  <c r="K65" i="23"/>
  <c r="J66" i="21"/>
  <c r="J65" i="21"/>
  <c r="D66" i="23"/>
  <c r="D66" i="22"/>
  <c r="J66" i="26"/>
  <c r="K66" i="26"/>
  <c r="K65" i="26"/>
  <c r="F66" i="30"/>
  <c r="F65" i="30"/>
  <c r="E66" i="26"/>
  <c r="E65" i="26"/>
  <c r="D66" i="26"/>
  <c r="E66" i="29"/>
  <c r="E65" i="29"/>
  <c r="G66" i="22"/>
  <c r="G65" i="22"/>
  <c r="G66" i="28"/>
  <c r="G65" i="28"/>
  <c r="F66" i="21"/>
  <c r="F65" i="21"/>
  <c r="J66" i="29"/>
  <c r="J65" i="29"/>
  <c r="H66" i="27"/>
  <c r="H65" i="27"/>
  <c r="H66" i="28"/>
  <c r="H65" i="28"/>
  <c r="E66" i="21"/>
  <c r="E65" i="21"/>
  <c r="F66" i="27"/>
  <c r="F65" i="27"/>
  <c r="J66" i="22"/>
  <c r="J65" i="22"/>
  <c r="G66" i="29"/>
  <c r="G65" i="29"/>
  <c r="I66" i="24"/>
  <c r="D66" i="29"/>
  <c r="F66" i="23"/>
  <c r="F65" i="23"/>
  <c r="K66" i="29"/>
  <c r="K65" i="29"/>
  <c r="H66" i="29"/>
  <c r="H65" i="29"/>
  <c r="O66" i="30"/>
  <c r="O65" i="30"/>
  <c r="O66" i="28"/>
  <c r="O65" i="28"/>
  <c r="O66" i="23"/>
  <c r="O65" i="23"/>
  <c r="O66" i="27"/>
  <c r="O65" i="27"/>
  <c r="O66" i="26"/>
  <c r="O65" i="26"/>
  <c r="O66" i="24"/>
  <c r="O65" i="24"/>
  <c r="O66" i="21"/>
  <c r="O66" i="29"/>
  <c r="O65" i="29"/>
  <c r="M66" i="27"/>
  <c r="M65" i="27"/>
  <c r="M66" i="23"/>
  <c r="M65" i="23"/>
  <c r="M66" i="30"/>
  <c r="M65" i="30"/>
  <c r="B66" i="27"/>
  <c r="B65" i="27"/>
  <c r="B66" i="28"/>
  <c r="B65" i="28"/>
  <c r="B66" i="29"/>
  <c r="B65" i="29"/>
  <c r="B66" i="23"/>
  <c r="B65" i="23"/>
  <c r="B66" i="26"/>
  <c r="B65" i="26"/>
  <c r="B66" i="22"/>
  <c r="B65" i="22"/>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<sst xmlns="http://schemas.openxmlformats.org/spreadsheetml/2006/main" count="2094" uniqueCount="167">
  <si>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</si>
  <si>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</si>
  <si>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</si>
  <si>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</si>
  <si>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</si>
  <si>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</si>
  <si>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</si>
  <si>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</si>
  <si>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</si>
  <si>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</si>
  <si>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</si>
  <si>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</si>
  <si>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</si>
  <si>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</si>
  <si>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</si>
  <si>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</si>
  <si>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</si>
  <si>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</si>
  <si>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</si>
  <si>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</si>
  <si>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</si>
  <si>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</si>
  <si>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</si>
  <si>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</si>
  <si>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</si>
  <si>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</si>
  <si>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</si>
  <si>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</si>
  <si>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</si>
  <si>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</si>
  <si>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</si>
  <si>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</si>
  <si>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</si>
  <si>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</si>
  <si>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</si>
  <si>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</si>
  <si>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</si>
  <si>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</si>
  <si>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</si>
  <si>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</si>
  <si>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</si>
  <si>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</si>
  <si>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</si>
  <si>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</si>
  <si>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</si>
  <si>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</si>
  <si>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</si>
  <si>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</si>
  <si>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</si>
  <si>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</si>
  <si>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</si>
  <si>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</si>
  <si>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</si>
  <si>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</si>
  <si>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</si>
  <si>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</si>
  <si>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</si>
  <si>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</si>
  <si>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</si>
  <si>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</si>
  <si>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</si>
  <si>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</si>
  <si>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</si>
  <si>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</si>
  <si>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</si>
  <si>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</si>
  <si>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</si>
  <si>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</si>
  <si>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</si>
  <si>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</si>
  <si>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</si>
  <si>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</si>
  <si>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</si>
  <si>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</si>
  <si>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</si>
  <si>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</si>
  <si>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</si>
  <si>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</si>
  <si>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</si>
  <si>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</si>
  <si>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</si>
  <si>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</si>
  <si>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</si>
  <si>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</si>
  <si>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</si>
  <si>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</si>
  <si>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</si>
  <si>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</si>
  <si>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</si>
  <si>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</si>
  <si>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</si>
  <si>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</si>
  <si>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</si>
  <si>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</si>
  <si>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</si>
  <si>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</si>
  <si>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</si>
  <si>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</si>
  <si>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</si>
  <si>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</si>
  <si>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</si>
  <si>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</si>
  <si>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</si>
  <si>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</si>
  <si>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</si>
  <si>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</si>
  <si>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</si>
  <si>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</si>
  <si>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</si>
  <si>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</si>
  <si>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</si>
  <si>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</si>
  <si>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</si>
  <si>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</si>
  <si>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</si>
  <si>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</si>
  <si>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</si>
  <si>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</si>
  <si>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</si>
  <si>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</si>
  <si>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</si>
  <si>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</si>
  <si>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</si>
  <si>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</si>
  <si>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</si>
  <si>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</si>
  <si>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</si>
  <si>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</si>
  <si>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</si>
  <si>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</si>
  <si>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</si>
  <si>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</si>
  <si>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</si>
  <si>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</si>
  <si>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</si>
  <si>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</si>
  <si>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</si>
  <si>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</si>
  <si>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</si>
  <si>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</si>
  <si>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</si>
  <si>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</si>
  <si>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</si>
  <si>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</si>
  <si>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</si>
  <si>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</si>
  <si>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</si>
  <si>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</si>
  <si>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</si>
  <si>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</si>
  <si>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</si>
  <si>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</si>
  <si>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</si>
  <si>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</si>
  <si>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</si>
  <si>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</si>
  <si>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</si>
  <si>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</si>
  <si>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</si>
  <si>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</si>
  <si>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PAN-032332</t>
  </si>
  <si>
    <t>EPR-BB3505LT</t>
  </si>
  <si>
    <t>D Wise Limited</t>
  </si>
  <si>
    <t>Fields Farm, Fields Lane, Willington, Tallarn Green, Wrexham, SY14 7LR</t>
  </si>
  <si>
    <t>Bryan Burn</t>
  </si>
  <si>
    <t>Egg Shells</t>
  </si>
  <si>
    <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</si>
</sst>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M3" sqref="M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t="s">
        <v>160</v>
      </c>
      <c r="D1" s="133"/>
      <c r="E1" s="106" t="s">
        <v>45</v>
      </c>
      <c r="F1" s="109">
        <v>28.8</v>
      </c>
      <c r="G1" s="134" t="s">
        <v>43</v>
      </c>
      <c r="H1" s="135"/>
      <c r="I1" s="109">
        <v>9.2100000000000009</v>
      </c>
      <c r="J1" s="158" t="s">
        <v>153</v>
      </c>
      <c r="K1" s="159"/>
      <c r="L1" s="109">
        <v>30.3</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t="s">
        <v>161</v>
      </c>
      <c r="D2" s="131"/>
      <c r="E2" s="96" t="s">
        <v>109</v>
      </c>
      <c r="F2" s="110">
        <v>20202</v>
      </c>
      <c r="G2" s="136" t="s">
        <v>110</v>
      </c>
      <c r="H2" s="137"/>
      <c r="I2" s="110">
        <v>307</v>
      </c>
      <c r="J2" s="138" t="s">
        <v>158</v>
      </c>
      <c r="K2" s="139"/>
      <c r="L2" s="110">
        <v>0.68</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162</v>
      </c>
      <c r="D3" s="131"/>
      <c r="E3" s="96" t="s">
        <v>108</v>
      </c>
      <c r="F3" s="111" t="s">
        <v>76</v>
      </c>
      <c r="G3" s="138" t="s">
        <v>159</v>
      </c>
      <c r="H3" s="139"/>
      <c r="I3" s="110">
        <v>200</v>
      </c>
      <c r="J3" s="160" t="s">
        <v>154</v>
      </c>
      <c r="K3" s="161"/>
      <c r="L3" s="110">
        <f>(L1/(L2*10000))*100</f>
        <v>0.44558823529411756</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163</v>
      </c>
      <c r="D4" s="143"/>
      <c r="E4" s="99" t="s">
        <v>1</v>
      </c>
      <c r="F4" s="110" t="s">
        <v>165</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164</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v>1</v>
      </c>
      <c r="D8" s="11">
        <v>2</v>
      </c>
      <c r="E8" s="11">
        <v>4</v>
      </c>
      <c r="F8" s="11">
        <v>5</v>
      </c>
      <c r="G8" s="11">
        <v>7</v>
      </c>
      <c r="H8" s="11">
        <v>8</v>
      </c>
      <c r="I8" s="11">
        <v>10</v>
      </c>
      <c r="J8" s="11">
        <v>11</v>
      </c>
      <c r="K8" s="11">
        <v>12</v>
      </c>
      <c r="L8" s="11">
        <v>13</v>
      </c>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t="s">
        <v>166</v>
      </c>
      <c r="D9" s="11" t="s">
        <v>166</v>
      </c>
      <c r="E9" s="11" t="s">
        <v>166</v>
      </c>
      <c r="F9" s="11" t="s">
        <v>166</v>
      </c>
      <c r="G9" s="11" t="s">
        <v>166</v>
      </c>
      <c r="H9" s="11" t="s">
        <v>166</v>
      </c>
      <c r="I9" s="11" t="s">
        <v>166</v>
      </c>
      <c r="J9" s="11" t="s">
        <v>166</v>
      </c>
      <c r="K9" s="11" t="s">
        <v>166</v>
      </c>
      <c r="L9" s="11" t="s">
        <v>166</v>
      </c>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5.7</v>
      </c>
      <c r="D10" s="11">
        <v>5.8</v>
      </c>
      <c r="E10" s="11">
        <v>6.1</v>
      </c>
      <c r="F10" s="11">
        <v>6.1</v>
      </c>
      <c r="G10" s="11">
        <v>5.5</v>
      </c>
      <c r="H10" s="11">
        <v>5.6</v>
      </c>
      <c r="I10" s="11">
        <v>6.1</v>
      </c>
      <c r="J10" s="11">
        <v>5.6</v>
      </c>
      <c r="K10" s="11">
        <v>5.8</v>
      </c>
      <c r="L10" s="11">
        <v>5.8</v>
      </c>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3</v>
      </c>
      <c r="D11" s="11">
        <v>2</v>
      </c>
      <c r="E11" s="11">
        <v>2</v>
      </c>
      <c r="F11" s="11">
        <v>3</v>
      </c>
      <c r="G11" s="11">
        <v>3</v>
      </c>
      <c r="H11" s="11">
        <v>1</v>
      </c>
      <c r="I11" s="11">
        <v>3</v>
      </c>
      <c r="J11" s="11">
        <v>3</v>
      </c>
      <c r="K11" s="11">
        <v>3</v>
      </c>
      <c r="L11" s="11">
        <v>3</v>
      </c>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2</v>
      </c>
      <c r="D12" s="11">
        <v>1</v>
      </c>
      <c r="E12" s="11">
        <v>1</v>
      </c>
      <c r="F12" s="11">
        <v>2</v>
      </c>
      <c r="G12" s="11">
        <v>1</v>
      </c>
      <c r="H12" s="11">
        <v>1</v>
      </c>
      <c r="I12" s="11">
        <v>3</v>
      </c>
      <c r="J12" s="11">
        <v>2</v>
      </c>
      <c r="K12" s="11">
        <v>2</v>
      </c>
      <c r="L12" s="11">
        <v>2</v>
      </c>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2</v>
      </c>
      <c r="D13" s="11">
        <v>2</v>
      </c>
      <c r="E13" s="11">
        <v>1</v>
      </c>
      <c r="F13" s="11">
        <v>2</v>
      </c>
      <c r="G13" s="11">
        <v>1</v>
      </c>
      <c r="H13" s="11">
        <v>1</v>
      </c>
      <c r="I13" s="11">
        <v>2</v>
      </c>
      <c r="J13" s="11">
        <v>2</v>
      </c>
      <c r="K13" s="11">
        <v>2</v>
      </c>
      <c r="L13" s="11">
        <v>1</v>
      </c>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113</v>
      </c>
      <c r="D14" s="82" t="s">
        <v>113</v>
      </c>
      <c r="E14" s="82" t="s">
        <v>113</v>
      </c>
      <c r="F14" s="82" t="s">
        <v>113</v>
      </c>
      <c r="G14" s="82" t="s">
        <v>113</v>
      </c>
      <c r="H14" s="82" t="s">
        <v>113</v>
      </c>
      <c r="I14" s="82" t="s">
        <v>113</v>
      </c>
      <c r="J14" s="82" t="s">
        <v>113</v>
      </c>
      <c r="K14" s="82" t="s">
        <v>113</v>
      </c>
      <c r="L14" s="82" t="s">
        <v>113</v>
      </c>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52" t="s">
        <v>9</v>
      </c>
      <c r="B15" s="153"/>
      <c r="C15" s="11">
        <v>38</v>
      </c>
      <c r="D15" s="11">
        <v>38</v>
      </c>
      <c r="E15" s="11">
        <v>38</v>
      </c>
      <c r="F15" s="11">
        <v>38</v>
      </c>
      <c r="G15" s="11">
        <v>38</v>
      </c>
      <c r="H15" s="11">
        <v>38</v>
      </c>
      <c r="I15" s="11">
        <v>38</v>
      </c>
      <c r="J15" s="11">
        <v>38</v>
      </c>
      <c r="K15" s="11">
        <v>38</v>
      </c>
      <c r="L15" s="11">
        <v>38</v>
      </c>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72</v>
      </c>
      <c r="F16" s="100" t="s">
        <v>72</v>
      </c>
      <c r="G16" s="100" t="s">
        <v>72</v>
      </c>
      <c r="H16" s="100" t="s">
        <v>72</v>
      </c>
      <c r="I16" s="100" t="s">
        <v>72</v>
      </c>
      <c r="J16" s="100" t="s">
        <v>72</v>
      </c>
      <c r="K16" s="100" t="s">
        <v>72</v>
      </c>
      <c r="L16" s="100" t="s">
        <v>72</v>
      </c>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47.6906015</v>
      </c>
      <c r="D18" s="12">
        <f>$D32</f>
        <v>47.6906015</v>
      </c>
      <c r="E18" s="12">
        <f>$D33</f>
        <v>47.6906015</v>
      </c>
      <c r="F18" s="12">
        <f>$D34</f>
        <v>47.6906015</v>
      </c>
      <c r="G18" s="12">
        <f>$D35</f>
        <v>47.6906015</v>
      </c>
      <c r="H18" s="12">
        <f>$D36</f>
        <v>47.6906015</v>
      </c>
      <c r="I18" s="12">
        <f>$D37</f>
        <v>47.6906015</v>
      </c>
      <c r="J18" s="12">
        <f>$D38</f>
        <v>47.6906015</v>
      </c>
      <c r="K18" s="12">
        <f>$D39</f>
        <v>47.6906015</v>
      </c>
      <c r="L18" s="12">
        <f>$D40</f>
        <v>47.6906015</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-16.909398499999995</v>
      </c>
      <c r="D19" s="12">
        <f t="shared" ref="D19:V19" si="1">D18-D17</f>
        <v>-16.909398499999995</v>
      </c>
      <c r="E19" s="12">
        <f t="shared" si="1"/>
        <v>-16.909398499999995</v>
      </c>
      <c r="F19" s="12">
        <f t="shared" si="1"/>
        <v>-16.909398499999995</v>
      </c>
      <c r="G19" s="12">
        <f t="shared" si="1"/>
        <v>-16.909398499999995</v>
      </c>
      <c r="H19" s="12">
        <f t="shared" si="1"/>
        <v>-16.909398499999995</v>
      </c>
      <c r="I19" s="12">
        <f t="shared" si="1"/>
        <v>-16.909398499999995</v>
      </c>
      <c r="J19" s="12">
        <f t="shared" si="1"/>
        <v>-16.909398499999995</v>
      </c>
      <c r="K19" s="12">
        <f t="shared" si="1"/>
        <v>-16.909398499999995</v>
      </c>
      <c r="L19" s="12">
        <f t="shared" si="1"/>
        <v>-16.909398499999995</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23.018151000000007</v>
      </c>
      <c r="D22" s="12">
        <f>$E32</f>
        <v>23.018151000000007</v>
      </c>
      <c r="E22" s="12">
        <f>$E33</f>
        <v>23.018151000000007</v>
      </c>
      <c r="F22" s="12">
        <f>$E34</f>
        <v>23.018151000000007</v>
      </c>
      <c r="G22" s="12">
        <f>$E35</f>
        <v>23.018151000000007</v>
      </c>
      <c r="H22" s="12">
        <f>$E36</f>
        <v>23.018151000000007</v>
      </c>
      <c r="I22" s="12">
        <f>$E37</f>
        <v>23.018151000000007</v>
      </c>
      <c r="J22" s="12">
        <f>$E38</f>
        <v>23.018151000000007</v>
      </c>
      <c r="K22" s="12">
        <f>$E39</f>
        <v>23.018151000000007</v>
      </c>
      <c r="L22" s="12">
        <f>$E40</f>
        <v>23.018151000000007</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-204.98184899999998</v>
      </c>
      <c r="D23" s="12">
        <f t="shared" ref="D23:V23" si="3">D22-D21</f>
        <v>-204.98184899999998</v>
      </c>
      <c r="E23" s="12">
        <f t="shared" si="3"/>
        <v>-204.98184899999998</v>
      </c>
      <c r="F23" s="12">
        <f t="shared" si="3"/>
        <v>-204.98184899999998</v>
      </c>
      <c r="G23" s="12">
        <f t="shared" si="3"/>
        <v>-204.98184899999998</v>
      </c>
      <c r="H23" s="12">
        <f t="shared" si="3"/>
        <v>-204.98184899999998</v>
      </c>
      <c r="I23" s="12">
        <f t="shared" si="3"/>
        <v>-204.98184899999998</v>
      </c>
      <c r="J23" s="12">
        <f t="shared" si="3"/>
        <v>-204.98184899999998</v>
      </c>
      <c r="K23" s="12">
        <f t="shared" si="3"/>
        <v>-204.98184899999998</v>
      </c>
      <c r="L23" s="12">
        <f t="shared" si="3"/>
        <v>-204.98184899999998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57</v>
      </c>
      <c r="G27" s="84" t="s">
        <v>55</v>
      </c>
      <c r="H27" s="84" t="s">
        <v>55</v>
      </c>
      <c r="I27" s="84" t="s">
        <v>55</v>
      </c>
      <c r="J27" s="84" t="s">
        <v>55</v>
      </c>
      <c r="K27" s="84" t="s">
        <v>55</v>
      </c>
      <c r="L27" s="84" t="s">
        <v>55</v>
      </c>
      <c r="M27" s="84" t="s">
        <v>55</v>
      </c>
      <c r="N27" s="84"/>
      <c r="O27" s="84"/>
      <c r="P27" s="84"/>
      <c r="Q27" s="84" t="s">
        <v>57</v>
      </c>
      <c r="R27" s="84"/>
      <c r="S27" s="84"/>
      <c r="T27" s="84"/>
      <c r="U27" s="121"/>
    </row>
    <row r="28" spans="1:40" x14ac:dyDescent="0.35">
      <c r="A28" s="122"/>
      <c r="B28" s="16">
        <v>79</v>
      </c>
      <c r="C28" s="11">
        <v>0.68</v>
      </c>
      <c r="D28" s="11">
        <v>8.5000000000000006E-2</v>
      </c>
      <c r="E28" s="11">
        <v>7.8E-2</v>
      </c>
      <c r="F28" s="11">
        <v>0.32500000000000001</v>
      </c>
      <c r="G28" s="11">
        <v>1.1399999999999999</v>
      </c>
      <c r="H28" s="11">
        <v>5</v>
      </c>
      <c r="I28" s="11">
        <v>1</v>
      </c>
      <c r="J28" s="11">
        <v>0.01</v>
      </c>
      <c r="K28" s="15">
        <v>0.1</v>
      </c>
      <c r="L28" s="11">
        <v>1.25</v>
      </c>
      <c r="M28" s="11">
        <v>2.0699999999999998</v>
      </c>
      <c r="N28" s="11"/>
      <c r="O28" s="11"/>
      <c r="P28" s="11"/>
      <c r="Q28" s="11">
        <v>0.151</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31</v>
      </c>
      <c r="C31" s="65">
        <f>IF(C$27="%w/w SAR",((C$28*10)*$B31),IF(C$27="%w/w DM",(((C$28*10)*($B$28/100))*$B31),IF(C$27="kg/t SAR",(C$28*$B31),IF(C$27="kg/t DM",((C$28*($B$28/100))*$B31),IF(C$27="mg/kg SAR",((C$28*0.001)*$B31),IF(C$27="mg/kg DM",(((C$28*0.001)*($B$28/100))*$B31),0))))))</f>
        <v>166.53200000000001</v>
      </c>
      <c r="D31" s="65">
        <f>(IF(D$27="%w/w SAR",((D$28*10)*$B31),IF(D$27="%w/w DM",(((D$28*10)*($B$28/100))*$B31),IF(D$27="kg/t SAR",(D$28*$B31),IF(D$27="kg/t DM",((D$28*($B$28/100))*$B31),IF(D$27="mg/kg SAR",((D$28*0.001)*$B31),IF(D$27="mg/kg DM",(((D$28*0.001)*($B$28/100))*$B31),"0")))))))*2.291</f>
        <v>47.6906015</v>
      </c>
      <c r="E31" s="65">
        <f>(IF(E$27="%w/w SAR",((E$28*10)*$B31),IF(E$27="%w/w DM",(((E$28*10)*($B$28/100))*$B31),IF(E$27="kg/t SAR",(E$28*$B31),IF(E$27="kg/t DM",((E$28*($B$28/100))*$B31),IF(E$27="mg/kg SAR",((E$28*0.001)*$B31),IF(E$27="mg/kg DM",(((E$28*0.001)*($B$28/100))*$B31),"0")))))))*1.205</f>
        <v>23.018151000000007</v>
      </c>
      <c r="F31" s="65">
        <f>(IF(F$27="%w/w SAR",((F$28*10)*$B31),IF(F$27="%w/w DM",(((F$28*10)*($B$28/100))*$B31),IF(F$27="kg/t SAR",(F$28*$B31),IF(F$27="kg/t DM",((F$28*($B$28/100))*$B31),IF(F$27="mg/kg SAR",((F$28*0.001)*$B31),IF(F$27="mg/kg DM",(((F$28*0.001)*($B$28/100))*$B31),"0")))))))*1.658</f>
        <v>131.96436499999999</v>
      </c>
      <c r="G31" s="65">
        <f t="shared" ref="G31:P31" si="5">IF(G$27="%w/w SAR",((G$28*10)*$B31),IF(G$27="%w/w DM",(((G$28*10)*($B$28/100))*$B31),IF(G$27="kg/t SAR",(G$28*$B31),IF(G$27="kg/t DM",((G$28*($B$28/100))*$B31),IF(G$27="mg/kg SAR",((G$28*0.001)*$B31),IF(G$27="mg/kg DM",(((G$28*0.001)*($B$28/100))*$B31),0))))))</f>
        <v>2.7918599999999998E-2</v>
      </c>
      <c r="H31" s="65">
        <f t="shared" si="5"/>
        <v>0.12245000000000002</v>
      </c>
      <c r="I31" s="65">
        <f t="shared" si="5"/>
        <v>2.4490000000000001E-2</v>
      </c>
      <c r="J31" s="65">
        <f t="shared" si="5"/>
        <v>2.4490000000000004E-4</v>
      </c>
      <c r="K31" s="65">
        <f t="shared" si="5"/>
        <v>2.4490000000000002E-3</v>
      </c>
      <c r="L31" s="65">
        <f t="shared" si="5"/>
        <v>3.0612500000000004E-2</v>
      </c>
      <c r="M31" s="65">
        <f t="shared" si="5"/>
        <v>5.0694299999999998E-2</v>
      </c>
      <c r="N31" s="65">
        <f t="shared" si="5"/>
        <v>0</v>
      </c>
      <c r="O31" s="65">
        <f t="shared" si="5"/>
        <v>0</v>
      </c>
      <c r="P31" s="65">
        <f t="shared" si="5"/>
        <v>0</v>
      </c>
      <c r="Q31" s="65">
        <f>(IF(Q$27="%w/w SAR",((Q$28*10)*$B31),IF(Q$27="%w/w DM",(((Q$28*10)*($B$28/100))*$B31),IF(Q$27="kg/t SAR",(Q$28*$B31),IF(Q$27="kg/t DM",((Q$28*($B$28/100))*$B31),IF(Q$27="mg/kg SAR",((Q$28*0.001)*$B31),IF(Q$27="mg/kg DM",(((Q$28*0.001)*($B$28/100))*$B31),0)))))))*2.5</f>
        <v>92.449749999999995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31</v>
      </c>
      <c r="C32" s="65">
        <f t="shared" ref="C32:C50" si="6">IF(C$27="%w/w SAR",((C$28*10)*$B32),IF(C$27="%w/w DM",(((C$28*10)*($B$28/100))*$B32),IF(C$27="kg/t SAR",(C$28*$B32),IF(C$27="kg/t DM",((C$28*($B$28/100))*$B32),IF(C$27="mg/kg SAR",((C$28*0.001)*$B32),IF(C$27="mg/kg DM",(((C$28*0.001)*($B$28/100))*$B32),0))))))</f>
        <v>166.53200000000001</v>
      </c>
      <c r="D32" s="65">
        <f t="shared" ref="D32:D50" si="7">(IF(D$27="%w/w SAR",((D$28*10)*$B32),IF(D$27="%w/w DM",(((D$28*10)*($B$28/100))*$B32),IF(D$27="kg/t SAR",(D$28*$B32),IF(D$27="kg/t DM",((D$28*($B$28/100))*$B32),IF(D$27="mg/kg SAR",((D$28*0.001)*$B32),IF(D$27="mg/kg DM",(((D$28*0.001)*($B$28/100))*$B32),"0")))))))*2.291</f>
        <v>47.6906015</v>
      </c>
      <c r="E32" s="65">
        <f t="shared" ref="E32:E50" si="8">(IF(E$27="%w/w SAR",((E$28*10)*$B32),IF(E$27="%w/w DM",(((E$28*10)*($B$28/100))*$B32),IF(E$27="kg/t SAR",(E$28*$B32),IF(E$27="kg/t DM",((E$28*($B$28/100))*$B32),IF(E$27="mg/kg SAR",((E$28*0.001)*$B32),IF(E$27="mg/kg DM",(((E$28*0.001)*($B$28/100))*$B32),"0")))))))*1.205</f>
        <v>23.018151000000007</v>
      </c>
      <c r="F32" s="65">
        <f t="shared" ref="F32:F50" si="9">(IF(F$27="%w/w SAR",((F$28*10)*$B32),IF(F$27="%w/w DM",(((F$28*10)*($B$28/100))*$B32),IF(F$27="kg/t SAR",(F$28*$B32),IF(F$27="kg/t DM",((F$28*($B$28/100))*$B32),IF(F$27="mg/kg SAR",((F$28*0.001)*$B32),IF(F$27="mg/kg DM",(((F$28*0.001)*($B$28/100))*$B32),"0")))))))*1.658</f>
        <v>131.96436499999999</v>
      </c>
      <c r="G32" s="65">
        <f t="shared" ref="G32:P50" si="10">IF(G$27="%w/w SAR",((G$28*10)*$B32),IF(G$27="%w/w DM",(((G$28*10)*($B$28/100))*$B32),IF(G$27="kg/t SAR",(G$28*$B32),IF(G$27="kg/t DM",((G$28*($B$28/100))*$B32),IF(G$27="mg/kg SAR",((G$28*0.001)*$B32),IF(G$27="mg/kg DM",(((G$28*0.001)*($B$28/100))*$B32),0))))))</f>
        <v>2.7918599999999998E-2</v>
      </c>
      <c r="H32" s="65">
        <f t="shared" si="10"/>
        <v>0.12245000000000002</v>
      </c>
      <c r="I32" s="65">
        <f t="shared" si="10"/>
        <v>2.4490000000000001E-2</v>
      </c>
      <c r="J32" s="65">
        <f t="shared" si="10"/>
        <v>2.4490000000000004E-4</v>
      </c>
      <c r="K32" s="65">
        <f t="shared" si="10"/>
        <v>2.4490000000000002E-3</v>
      </c>
      <c r="L32" s="65">
        <f t="shared" si="10"/>
        <v>3.0612500000000004E-2</v>
      </c>
      <c r="M32" s="65">
        <f t="shared" si="10"/>
        <v>5.0694299999999998E-2</v>
      </c>
      <c r="N32" s="65">
        <f t="shared" si="10"/>
        <v>0</v>
      </c>
      <c r="O32" s="65">
        <f t="shared" si="10"/>
        <v>0</v>
      </c>
      <c r="P32" s="65">
        <f t="shared" si="10"/>
        <v>0</v>
      </c>
      <c r="Q32" s="65">
        <f t="shared" ref="Q32:Q50" si="11">(IF(Q$27="%w/w SAR",((Q$28*10)*$B32),IF(Q$27="%w/w DM",(((Q$28*10)*($B$28/100))*$B32),IF(Q$27="kg/t SAR",(Q$28*$B32),IF(Q$27="kg/t DM",((Q$28*($B$28/100))*$B32),IF(Q$27="mg/kg SAR",((Q$28*0.001)*$B32),IF(Q$27="mg/kg DM",(((Q$28*0.001)*($B$28/100))*$B32),0)))))))*2.5</f>
        <v>92.449749999999995</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f>E8</f>
        <v>4</v>
      </c>
      <c r="B33" s="11">
        <v>31</v>
      </c>
      <c r="C33" s="65">
        <f t="shared" si="6"/>
        <v>166.53200000000001</v>
      </c>
      <c r="D33" s="65">
        <f t="shared" si="7"/>
        <v>47.6906015</v>
      </c>
      <c r="E33" s="65">
        <f t="shared" si="8"/>
        <v>23.018151000000007</v>
      </c>
      <c r="F33" s="65">
        <f t="shared" si="9"/>
        <v>131.96436499999999</v>
      </c>
      <c r="G33" s="65">
        <f t="shared" si="10"/>
        <v>2.7918599999999998E-2</v>
      </c>
      <c r="H33" s="65">
        <f t="shared" si="10"/>
        <v>0.12245000000000002</v>
      </c>
      <c r="I33" s="65">
        <f t="shared" si="10"/>
        <v>2.4490000000000001E-2</v>
      </c>
      <c r="J33" s="65">
        <f t="shared" si="10"/>
        <v>2.4490000000000004E-4</v>
      </c>
      <c r="K33" s="65">
        <f t="shared" si="10"/>
        <v>2.4490000000000002E-3</v>
      </c>
      <c r="L33" s="65">
        <f t="shared" si="10"/>
        <v>3.0612500000000004E-2</v>
      </c>
      <c r="M33" s="65">
        <f t="shared" si="10"/>
        <v>5.0694299999999998E-2</v>
      </c>
      <c r="N33" s="65">
        <f t="shared" si="10"/>
        <v>0</v>
      </c>
      <c r="O33" s="65">
        <f t="shared" si="10"/>
        <v>0</v>
      </c>
      <c r="P33" s="65">
        <f t="shared" si="10"/>
        <v>0</v>
      </c>
      <c r="Q33" s="65">
        <f t="shared" si="11"/>
        <v>92.449749999999995</v>
      </c>
      <c r="R33" s="65">
        <f t="shared" si="12"/>
        <v>0</v>
      </c>
      <c r="S33" s="65">
        <f t="shared" si="12"/>
        <v>0</v>
      </c>
      <c r="T33" s="65">
        <f t="shared" si="12"/>
        <v>0</v>
      </c>
      <c r="U33" s="126">
        <f t="shared" si="12"/>
        <v>0</v>
      </c>
    </row>
    <row r="34" spans="1:21" s="48" customFormat="1" ht="13" x14ac:dyDescent="0.35">
      <c r="A34" s="125">
        <f>F8</f>
        <v>5</v>
      </c>
      <c r="B34" s="11">
        <v>31</v>
      </c>
      <c r="C34" s="65">
        <f t="shared" si="6"/>
        <v>166.53200000000001</v>
      </c>
      <c r="D34" s="65">
        <f t="shared" si="7"/>
        <v>47.6906015</v>
      </c>
      <c r="E34" s="65">
        <f t="shared" si="8"/>
        <v>23.018151000000007</v>
      </c>
      <c r="F34" s="65">
        <f t="shared" si="9"/>
        <v>131.96436499999999</v>
      </c>
      <c r="G34" s="65">
        <f t="shared" si="10"/>
        <v>2.7918599999999998E-2</v>
      </c>
      <c r="H34" s="65">
        <f t="shared" si="10"/>
        <v>0.12245000000000002</v>
      </c>
      <c r="I34" s="65">
        <f t="shared" si="10"/>
        <v>2.4490000000000001E-2</v>
      </c>
      <c r="J34" s="65">
        <f t="shared" si="10"/>
        <v>2.4490000000000004E-4</v>
      </c>
      <c r="K34" s="65">
        <f t="shared" si="10"/>
        <v>2.4490000000000002E-3</v>
      </c>
      <c r="L34" s="65">
        <f t="shared" si="10"/>
        <v>3.0612500000000004E-2</v>
      </c>
      <c r="M34" s="65">
        <f t="shared" si="10"/>
        <v>5.0694299999999998E-2</v>
      </c>
      <c r="N34" s="65">
        <f t="shared" si="10"/>
        <v>0</v>
      </c>
      <c r="O34" s="65">
        <f t="shared" si="10"/>
        <v>0</v>
      </c>
      <c r="P34" s="65">
        <f t="shared" si="10"/>
        <v>0</v>
      </c>
      <c r="Q34" s="65">
        <f t="shared" si="11"/>
        <v>92.449749999999995</v>
      </c>
      <c r="R34" s="65">
        <f t="shared" si="12"/>
        <v>0</v>
      </c>
      <c r="S34" s="65">
        <f t="shared" si="12"/>
        <v>0</v>
      </c>
      <c r="T34" s="65">
        <f t="shared" si="12"/>
        <v>0</v>
      </c>
      <c r="U34" s="126">
        <f t="shared" si="12"/>
        <v>0</v>
      </c>
    </row>
    <row r="35" spans="1:21" s="48" customFormat="1" ht="13" x14ac:dyDescent="0.35">
      <c r="A35" s="125">
        <f>G8</f>
        <v>7</v>
      </c>
      <c r="B35" s="11">
        <v>31</v>
      </c>
      <c r="C35" s="65">
        <f t="shared" si="6"/>
        <v>166.53200000000001</v>
      </c>
      <c r="D35" s="65">
        <f t="shared" si="7"/>
        <v>47.6906015</v>
      </c>
      <c r="E35" s="65">
        <f t="shared" si="8"/>
        <v>23.018151000000007</v>
      </c>
      <c r="F35" s="65">
        <f t="shared" si="9"/>
        <v>131.96436499999999</v>
      </c>
      <c r="G35" s="65">
        <f t="shared" si="10"/>
        <v>2.7918599999999998E-2</v>
      </c>
      <c r="H35" s="65">
        <f t="shared" si="10"/>
        <v>0.12245000000000002</v>
      </c>
      <c r="I35" s="65">
        <f t="shared" si="10"/>
        <v>2.4490000000000001E-2</v>
      </c>
      <c r="J35" s="65">
        <f t="shared" si="10"/>
        <v>2.4490000000000004E-4</v>
      </c>
      <c r="K35" s="65">
        <f t="shared" si="10"/>
        <v>2.4490000000000002E-3</v>
      </c>
      <c r="L35" s="65">
        <f t="shared" si="10"/>
        <v>3.0612500000000004E-2</v>
      </c>
      <c r="M35" s="65">
        <f t="shared" si="10"/>
        <v>5.0694299999999998E-2</v>
      </c>
      <c r="N35" s="65">
        <f t="shared" si="10"/>
        <v>0</v>
      </c>
      <c r="O35" s="65">
        <f t="shared" si="10"/>
        <v>0</v>
      </c>
      <c r="P35" s="65">
        <f t="shared" si="10"/>
        <v>0</v>
      </c>
      <c r="Q35" s="65">
        <f t="shared" si="11"/>
        <v>92.449749999999995</v>
      </c>
      <c r="R35" s="65">
        <f t="shared" si="12"/>
        <v>0</v>
      </c>
      <c r="S35" s="65">
        <f t="shared" si="12"/>
        <v>0</v>
      </c>
      <c r="T35" s="65">
        <f t="shared" si="12"/>
        <v>0</v>
      </c>
      <c r="U35" s="126">
        <f t="shared" si="12"/>
        <v>0</v>
      </c>
    </row>
    <row r="36" spans="1:21" s="48" customFormat="1" ht="13" x14ac:dyDescent="0.35">
      <c r="A36" s="125">
        <f>H8</f>
        <v>8</v>
      </c>
      <c r="B36" s="11">
        <v>31</v>
      </c>
      <c r="C36" s="65">
        <f t="shared" si="6"/>
        <v>166.53200000000001</v>
      </c>
      <c r="D36" s="65">
        <f t="shared" si="7"/>
        <v>47.6906015</v>
      </c>
      <c r="E36" s="65">
        <f t="shared" si="8"/>
        <v>23.018151000000007</v>
      </c>
      <c r="F36" s="65">
        <f t="shared" si="9"/>
        <v>131.96436499999999</v>
      </c>
      <c r="G36" s="65">
        <f t="shared" si="10"/>
        <v>2.7918599999999998E-2</v>
      </c>
      <c r="H36" s="65">
        <f t="shared" si="10"/>
        <v>0.12245000000000002</v>
      </c>
      <c r="I36" s="65">
        <f t="shared" si="10"/>
        <v>2.4490000000000001E-2</v>
      </c>
      <c r="J36" s="65">
        <f t="shared" si="10"/>
        <v>2.4490000000000004E-4</v>
      </c>
      <c r="K36" s="65">
        <f t="shared" si="10"/>
        <v>2.4490000000000002E-3</v>
      </c>
      <c r="L36" s="65">
        <f t="shared" si="10"/>
        <v>3.0612500000000004E-2</v>
      </c>
      <c r="M36" s="65">
        <f t="shared" si="10"/>
        <v>5.0694299999999998E-2</v>
      </c>
      <c r="N36" s="65">
        <f t="shared" si="10"/>
        <v>0</v>
      </c>
      <c r="O36" s="65">
        <f t="shared" si="10"/>
        <v>0</v>
      </c>
      <c r="P36" s="65">
        <f t="shared" si="10"/>
        <v>0</v>
      </c>
      <c r="Q36" s="65">
        <f t="shared" si="11"/>
        <v>92.449749999999995</v>
      </c>
      <c r="R36" s="65">
        <f t="shared" si="12"/>
        <v>0</v>
      </c>
      <c r="S36" s="65">
        <f t="shared" si="12"/>
        <v>0</v>
      </c>
      <c r="T36" s="65">
        <f t="shared" si="12"/>
        <v>0</v>
      </c>
      <c r="U36" s="126">
        <f t="shared" si="12"/>
        <v>0</v>
      </c>
    </row>
    <row r="37" spans="1:21" s="48" customFormat="1" ht="13" x14ac:dyDescent="0.35">
      <c r="A37" s="125">
        <f>I8</f>
        <v>10</v>
      </c>
      <c r="B37" s="11">
        <v>31</v>
      </c>
      <c r="C37" s="65">
        <f t="shared" si="6"/>
        <v>166.53200000000001</v>
      </c>
      <c r="D37" s="65">
        <f t="shared" si="7"/>
        <v>47.6906015</v>
      </c>
      <c r="E37" s="65">
        <f t="shared" si="8"/>
        <v>23.018151000000007</v>
      </c>
      <c r="F37" s="65">
        <f t="shared" si="9"/>
        <v>131.96436499999999</v>
      </c>
      <c r="G37" s="65">
        <f t="shared" si="10"/>
        <v>2.7918599999999998E-2</v>
      </c>
      <c r="H37" s="65">
        <f t="shared" si="10"/>
        <v>0.12245000000000002</v>
      </c>
      <c r="I37" s="65">
        <f t="shared" si="10"/>
        <v>2.4490000000000001E-2</v>
      </c>
      <c r="J37" s="65">
        <f t="shared" si="10"/>
        <v>2.4490000000000004E-4</v>
      </c>
      <c r="K37" s="65">
        <f t="shared" si="10"/>
        <v>2.4490000000000002E-3</v>
      </c>
      <c r="L37" s="65">
        <f t="shared" si="10"/>
        <v>3.0612500000000004E-2</v>
      </c>
      <c r="M37" s="65">
        <f t="shared" si="10"/>
        <v>5.0694299999999998E-2</v>
      </c>
      <c r="N37" s="65">
        <f t="shared" si="10"/>
        <v>0</v>
      </c>
      <c r="O37" s="65">
        <f t="shared" si="10"/>
        <v>0</v>
      </c>
      <c r="P37" s="65">
        <f t="shared" si="10"/>
        <v>0</v>
      </c>
      <c r="Q37" s="65">
        <f t="shared" si="11"/>
        <v>92.449749999999995</v>
      </c>
      <c r="R37" s="65">
        <f t="shared" si="12"/>
        <v>0</v>
      </c>
      <c r="S37" s="65">
        <f t="shared" si="12"/>
        <v>0</v>
      </c>
      <c r="T37" s="65">
        <f t="shared" si="12"/>
        <v>0</v>
      </c>
      <c r="U37" s="126">
        <f t="shared" si="12"/>
        <v>0</v>
      </c>
    </row>
    <row r="38" spans="1:21" s="48" customFormat="1" ht="13" x14ac:dyDescent="0.35">
      <c r="A38" s="125">
        <f>J8</f>
        <v>11</v>
      </c>
      <c r="B38" s="11">
        <v>31</v>
      </c>
      <c r="C38" s="65">
        <f t="shared" si="6"/>
        <v>166.53200000000001</v>
      </c>
      <c r="D38" s="65">
        <f t="shared" si="7"/>
        <v>47.6906015</v>
      </c>
      <c r="E38" s="65">
        <f t="shared" si="8"/>
        <v>23.018151000000007</v>
      </c>
      <c r="F38" s="65">
        <f t="shared" si="9"/>
        <v>131.96436499999999</v>
      </c>
      <c r="G38" s="65">
        <f t="shared" si="10"/>
        <v>2.7918599999999998E-2</v>
      </c>
      <c r="H38" s="65">
        <f t="shared" si="10"/>
        <v>0.12245000000000002</v>
      </c>
      <c r="I38" s="65">
        <f t="shared" si="10"/>
        <v>2.4490000000000001E-2</v>
      </c>
      <c r="J38" s="65">
        <f t="shared" si="10"/>
        <v>2.4490000000000004E-4</v>
      </c>
      <c r="K38" s="65">
        <f t="shared" si="10"/>
        <v>2.4490000000000002E-3</v>
      </c>
      <c r="L38" s="65">
        <f t="shared" si="10"/>
        <v>3.0612500000000004E-2</v>
      </c>
      <c r="M38" s="65">
        <f t="shared" si="10"/>
        <v>5.0694299999999998E-2</v>
      </c>
      <c r="N38" s="65">
        <f t="shared" si="10"/>
        <v>0</v>
      </c>
      <c r="O38" s="65">
        <f t="shared" si="10"/>
        <v>0</v>
      </c>
      <c r="P38" s="65">
        <f t="shared" si="10"/>
        <v>0</v>
      </c>
      <c r="Q38" s="65">
        <f t="shared" si="11"/>
        <v>92.449749999999995</v>
      </c>
      <c r="R38" s="65">
        <f t="shared" si="12"/>
        <v>0</v>
      </c>
      <c r="S38" s="65">
        <f t="shared" si="12"/>
        <v>0</v>
      </c>
      <c r="T38" s="65">
        <f t="shared" si="12"/>
        <v>0</v>
      </c>
      <c r="U38" s="126">
        <f t="shared" si="12"/>
        <v>0</v>
      </c>
    </row>
    <row r="39" spans="1:21" s="48" customFormat="1" ht="13" x14ac:dyDescent="0.35">
      <c r="A39" s="125">
        <f>K8</f>
        <v>12</v>
      </c>
      <c r="B39" s="11">
        <v>31</v>
      </c>
      <c r="C39" s="65">
        <f t="shared" si="6"/>
        <v>166.53200000000001</v>
      </c>
      <c r="D39" s="65">
        <f t="shared" si="7"/>
        <v>47.6906015</v>
      </c>
      <c r="E39" s="65">
        <f t="shared" si="8"/>
        <v>23.018151000000007</v>
      </c>
      <c r="F39" s="65">
        <f t="shared" si="9"/>
        <v>131.96436499999999</v>
      </c>
      <c r="G39" s="65">
        <f t="shared" si="10"/>
        <v>2.7918599999999998E-2</v>
      </c>
      <c r="H39" s="65">
        <f t="shared" si="10"/>
        <v>0.12245000000000002</v>
      </c>
      <c r="I39" s="65">
        <f t="shared" si="10"/>
        <v>2.4490000000000001E-2</v>
      </c>
      <c r="J39" s="65">
        <f t="shared" si="10"/>
        <v>2.4490000000000004E-4</v>
      </c>
      <c r="K39" s="65">
        <f t="shared" si="10"/>
        <v>2.4490000000000002E-3</v>
      </c>
      <c r="L39" s="65">
        <f t="shared" si="10"/>
        <v>3.0612500000000004E-2</v>
      </c>
      <c r="M39" s="65">
        <f t="shared" si="10"/>
        <v>5.0694299999999998E-2</v>
      </c>
      <c r="N39" s="65">
        <f t="shared" si="10"/>
        <v>0</v>
      </c>
      <c r="O39" s="65">
        <f t="shared" si="10"/>
        <v>0</v>
      </c>
      <c r="P39" s="65">
        <f t="shared" si="10"/>
        <v>0</v>
      </c>
      <c r="Q39" s="65">
        <f t="shared" si="11"/>
        <v>92.449749999999995</v>
      </c>
      <c r="R39" s="65">
        <f t="shared" si="12"/>
        <v>0</v>
      </c>
      <c r="S39" s="65">
        <f t="shared" si="12"/>
        <v>0</v>
      </c>
      <c r="T39" s="65">
        <f t="shared" si="12"/>
        <v>0</v>
      </c>
      <c r="U39" s="126">
        <f t="shared" si="12"/>
        <v>0</v>
      </c>
    </row>
    <row r="40" spans="1:21" s="48" customFormat="1" ht="13" x14ac:dyDescent="0.35">
      <c r="A40" s="125">
        <f>L8</f>
        <v>13</v>
      </c>
      <c r="B40" s="11">
        <v>31</v>
      </c>
      <c r="C40" s="65">
        <f t="shared" si="6"/>
        <v>166.53200000000001</v>
      </c>
      <c r="D40" s="65">
        <f t="shared" si="7"/>
        <v>47.6906015</v>
      </c>
      <c r="E40" s="65">
        <f t="shared" si="8"/>
        <v>23.018151000000007</v>
      </c>
      <c r="F40" s="65">
        <f t="shared" si="9"/>
        <v>131.96436499999999</v>
      </c>
      <c r="G40" s="65">
        <f t="shared" si="10"/>
        <v>2.7918599999999998E-2</v>
      </c>
      <c r="H40" s="65">
        <f t="shared" si="10"/>
        <v>0.12245000000000002</v>
      </c>
      <c r="I40" s="65">
        <f t="shared" si="10"/>
        <v>2.4490000000000001E-2</v>
      </c>
      <c r="J40" s="65">
        <f t="shared" si="10"/>
        <v>2.4490000000000004E-4</v>
      </c>
      <c r="K40" s="65">
        <f t="shared" si="10"/>
        <v>2.4490000000000002E-3</v>
      </c>
      <c r="L40" s="65">
        <f t="shared" si="10"/>
        <v>3.0612500000000004E-2</v>
      </c>
      <c r="M40" s="65">
        <f t="shared" si="10"/>
        <v>5.0694299999999998E-2</v>
      </c>
      <c r="N40" s="65">
        <f t="shared" si="10"/>
        <v>0</v>
      </c>
      <c r="O40" s="65">
        <f t="shared" si="10"/>
        <v>0</v>
      </c>
      <c r="P40" s="65">
        <f t="shared" si="10"/>
        <v>0</v>
      </c>
      <c r="Q40" s="65">
        <f t="shared" si="11"/>
        <v>92.449749999999995</v>
      </c>
      <c r="R40" s="65">
        <f t="shared" si="12"/>
        <v>0</v>
      </c>
      <c r="S40" s="65">
        <f t="shared" si="12"/>
        <v>0</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v>79</v>
      </c>
      <c r="C55" s="91">
        <v>39</v>
      </c>
      <c r="D55" s="92">
        <f>(B55/100)*C55</f>
        <v>30.810000000000002</v>
      </c>
      <c r="E55" s="92">
        <f>G55</f>
        <v>54.905000000000001</v>
      </c>
      <c r="F55" s="91">
        <v>69.5</v>
      </c>
      <c r="G55" s="92">
        <f>(B55/100)*F55</f>
        <v>54.905000000000001</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4</v>
      </c>
      <c r="E57" s="8">
        <f t="shared" si="13"/>
        <v>5</v>
      </c>
      <c r="F57" s="8">
        <f t="shared" si="13"/>
        <v>7</v>
      </c>
      <c r="G57" s="8">
        <f t="shared" si="13"/>
        <v>8</v>
      </c>
      <c r="H57" s="8">
        <f t="shared" si="13"/>
        <v>10</v>
      </c>
      <c r="I57" s="8">
        <f t="shared" si="13"/>
        <v>11</v>
      </c>
      <c r="J57" s="8">
        <f t="shared" si="13"/>
        <v>12</v>
      </c>
      <c r="K57" s="8">
        <f t="shared" si="13"/>
        <v>13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5.7</v>
      </c>
      <c r="C60" s="64">
        <f t="shared" ref="C60:U60" si="14">D10</f>
        <v>5.8</v>
      </c>
      <c r="D60" s="64">
        <f t="shared" si="14"/>
        <v>6.1</v>
      </c>
      <c r="E60" s="64">
        <f t="shared" si="14"/>
        <v>6.1</v>
      </c>
      <c r="F60" s="64">
        <f t="shared" si="14"/>
        <v>5.5</v>
      </c>
      <c r="G60" s="64">
        <f t="shared" si="14"/>
        <v>5.6</v>
      </c>
      <c r="H60" s="64">
        <f t="shared" si="14"/>
        <v>6.1</v>
      </c>
      <c r="I60" s="64">
        <f t="shared" si="14"/>
        <v>5.6</v>
      </c>
      <c r="J60" s="64">
        <f t="shared" si="14"/>
        <v>5.8</v>
      </c>
      <c r="K60" s="64">
        <f t="shared" si="14"/>
        <v>5.8</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31</v>
      </c>
      <c r="C62" s="65">
        <f>B32</f>
        <v>31</v>
      </c>
      <c r="D62" s="65">
        <f>B33</f>
        <v>31</v>
      </c>
      <c r="E62" s="65">
        <f>B34</f>
        <v>31</v>
      </c>
      <c r="F62" s="65">
        <f>B35</f>
        <v>31</v>
      </c>
      <c r="G62" s="65">
        <f>B36</f>
        <v>31</v>
      </c>
      <c r="H62" s="65">
        <f>B37</f>
        <v>31</v>
      </c>
      <c r="I62" s="65">
        <f>B38</f>
        <v>31</v>
      </c>
      <c r="J62" s="65">
        <f>B39</f>
        <v>31</v>
      </c>
      <c r="K62" s="65">
        <f>B40</f>
        <v>31</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17.02055</v>
      </c>
      <c r="C63" s="65">
        <f t="shared" ref="C63:U63" si="16">$E55*(C62/100)</f>
        <v>17.02055</v>
      </c>
      <c r="D63" s="65">
        <f t="shared" si="16"/>
        <v>17.02055</v>
      </c>
      <c r="E63" s="65">
        <f t="shared" si="16"/>
        <v>17.02055</v>
      </c>
      <c r="F63" s="65">
        <f>$E55*(F62/100)</f>
        <v>17.02055</v>
      </c>
      <c r="G63" s="65">
        <f t="shared" si="16"/>
        <v>17.02055</v>
      </c>
      <c r="H63" s="65">
        <f t="shared" si="16"/>
        <v>17.02055</v>
      </c>
      <c r="I63" s="65">
        <f t="shared" si="16"/>
        <v>17.02055</v>
      </c>
      <c r="J63" s="65">
        <f t="shared" si="16"/>
        <v>17.02055</v>
      </c>
      <c r="K63" s="65">
        <f t="shared" si="16"/>
        <v>17.02055</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v>
      </c>
      <c r="C64" s="65">
        <f t="shared" ref="C64:U64" si="17">(C59-C60)*C61</f>
        <v>2.4000000000000021</v>
      </c>
      <c r="D64" s="65">
        <f t="shared" si="17"/>
        <v>0.6000000000000032</v>
      </c>
      <c r="E64" s="65">
        <f t="shared" si="17"/>
        <v>0.6000000000000032</v>
      </c>
      <c r="F64" s="65">
        <f t="shared" si="17"/>
        <v>4.2000000000000011</v>
      </c>
      <c r="G64" s="65">
        <f t="shared" si="17"/>
        <v>3.6000000000000032</v>
      </c>
      <c r="H64" s="65">
        <f t="shared" si="17"/>
        <v>0.6000000000000032</v>
      </c>
      <c r="I64" s="65">
        <f t="shared" si="17"/>
        <v>3.6000000000000032</v>
      </c>
      <c r="J64" s="65">
        <f t="shared" si="17"/>
        <v>2.4000000000000021</v>
      </c>
      <c r="K64" s="65">
        <f t="shared" si="17"/>
        <v>2.4000000000000021</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14.02055</v>
      </c>
      <c r="C65" s="65">
        <f t="shared" ref="C65:U65" si="18">C63-C64</f>
        <v>14.620549999999998</v>
      </c>
      <c r="D65" s="65">
        <f t="shared" si="18"/>
        <v>16.420549999999999</v>
      </c>
      <c r="E65" s="65">
        <f t="shared" si="18"/>
        <v>16.420549999999999</v>
      </c>
      <c r="F65" s="65">
        <f t="shared" si="18"/>
        <v>12.820549999999999</v>
      </c>
      <c r="G65" s="65">
        <f t="shared" si="18"/>
        <v>13.420549999999997</v>
      </c>
      <c r="H65" s="65">
        <f t="shared" si="18"/>
        <v>16.420549999999999</v>
      </c>
      <c r="I65" s="65">
        <f t="shared" si="18"/>
        <v>13.420549999999997</v>
      </c>
      <c r="J65" s="65">
        <f t="shared" si="18"/>
        <v>14.620549999999998</v>
      </c>
      <c r="K65" s="65">
        <f t="shared" si="18"/>
        <v>14.620549999999998</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OVER</v>
      </c>
      <c r="E66" s="66" t="str">
        <f t="shared" si="19"/>
        <v>OVER</v>
      </c>
      <c r="F66" s="66" t="str">
        <f t="shared" si="19"/>
        <v>OVER</v>
      </c>
      <c r="G66" s="66" t="str">
        <f t="shared" si="19"/>
        <v>OVER</v>
      </c>
      <c r="H66" s="66" t="str">
        <f t="shared" si="19"/>
        <v>OVER</v>
      </c>
      <c r="I66" s="66" t="str">
        <f t="shared" si="19"/>
        <v>OVER</v>
      </c>
      <c r="J66" s="66" t="str">
        <f t="shared" si="19"/>
        <v>OVER</v>
      </c>
      <c r="K66" s="66" t="str">
        <f t="shared" si="19"/>
        <v>OVER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N2" sqref="N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Egg Shells'!C1:D1</f>
        <v>PAN-032332</v>
      </c>
      <c r="D1" s="167"/>
      <c r="E1" s="106" t="s">
        <v>45</v>
      </c>
      <c r="F1" s="113">
        <f>'Field data and Egg Shells'!F1</f>
        <v>28.8</v>
      </c>
      <c r="G1" s="134" t="s">
        <v>43</v>
      </c>
      <c r="H1" s="135"/>
      <c r="I1" s="109">
        <v>9.8800000000000008</v>
      </c>
      <c r="J1" s="158" t="s">
        <v>153</v>
      </c>
      <c r="K1" s="159"/>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Egg Shells'!C2:D2</f>
        <v>EPR-BB3505LT</v>
      </c>
      <c r="D2" s="169"/>
      <c r="E2" s="96" t="s">
        <v>109</v>
      </c>
      <c r="F2" s="110">
        <v>20204</v>
      </c>
      <c r="G2" s="136" t="s">
        <v>110</v>
      </c>
      <c r="H2" s="137"/>
      <c r="I2" s="110">
        <v>108</v>
      </c>
      <c r="J2" s="138" t="s">
        <v>158</v>
      </c>
      <c r="K2" s="139"/>
      <c r="L2" s="110">
        <v>0.01</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Egg Shells'!C3:D3</f>
        <v>D Wise Limited</v>
      </c>
      <c r="D3" s="169"/>
      <c r="E3" s="96" t="s">
        <v>108</v>
      </c>
      <c r="F3" s="111" t="s">
        <v>78</v>
      </c>
      <c r="G3" s="138" t="s">
        <v>159</v>
      </c>
      <c r="H3" s="139"/>
      <c r="I3" s="110">
        <v>200</v>
      </c>
      <c r="J3" s="160" t="s">
        <v>154</v>
      </c>
      <c r="K3" s="161"/>
      <c r="L3" s="110">
        <f>(L1/(L2*10000))*100</f>
        <v>25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Egg Shells'!C4:D4</f>
        <v>Fields Farm, Fields Lane, Willington, Tallarn Green, Wrexham, SY14 7LR</v>
      </c>
      <c r="D4" s="171"/>
      <c r="E4" s="99" t="s">
        <v>1</v>
      </c>
      <c r="F4" s="110" t="s">
        <v>78</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Egg Shells'!C5:D5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Egg Shells'!C8</f>
        <v>1</v>
      </c>
      <c r="D8" s="49">
        <f>'Field data and Egg Shells'!D8</f>
        <v>2</v>
      </c>
      <c r="E8" s="49">
        <f>'Field data and Egg Shells'!E8</f>
        <v>4</v>
      </c>
      <c r="F8" s="49">
        <f>'Field data and Egg Shells'!F8</f>
        <v>5</v>
      </c>
      <c r="G8" s="49">
        <f>'Field data and Egg Shells'!G8</f>
        <v>7</v>
      </c>
      <c r="H8" s="49">
        <f>'Field data and Egg Shells'!H8</f>
        <v>8</v>
      </c>
      <c r="I8" s="49">
        <f>'Field data and Egg Shells'!I8</f>
        <v>10</v>
      </c>
      <c r="J8" s="49">
        <f>'Field data and Egg Shells'!J8</f>
        <v>11</v>
      </c>
      <c r="K8" s="49">
        <f>'Field data and Egg Shells'!K8</f>
        <v>12</v>
      </c>
      <c r="L8" s="49">
        <f>'Field data and Egg Shells'!L8</f>
        <v>13</v>
      </c>
      <c r="M8" s="49">
        <f>'Field data and Egg Shells'!M8</f>
        <v>0</v>
      </c>
      <c r="N8" s="49">
        <f>'Field data and Egg Shells'!N8</f>
        <v>0</v>
      </c>
      <c r="O8" s="49">
        <f>'Field data and Egg Shells'!O8</f>
        <v>0</v>
      </c>
      <c r="P8" s="49">
        <f>'Field data and Egg Shells'!P8</f>
        <v>0</v>
      </c>
      <c r="Q8" s="49">
        <f>'Field data and Egg Shells'!Q8</f>
        <v>0</v>
      </c>
      <c r="R8" s="49">
        <f>'Field data and Egg Shells'!R8</f>
        <v>0</v>
      </c>
      <c r="S8" s="49">
        <f>'Field data and Egg Shells'!S8</f>
        <v>0</v>
      </c>
      <c r="T8" s="49">
        <f>'Field data and Egg Shells'!T8</f>
        <v>0</v>
      </c>
      <c r="U8" s="49">
        <f>'Field data and Egg Shells'!U8</f>
        <v>0</v>
      </c>
      <c r="V8" s="102">
        <f>'Field data and Egg Shells'!V8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Egg Shells'!C9</f>
        <v>m</v>
      </c>
      <c r="D9" s="49" t="str">
        <f>'Field data and Egg Shells'!D9</f>
        <v>m</v>
      </c>
      <c r="E9" s="49" t="str">
        <f>'Field data and Egg Shells'!E9</f>
        <v>m</v>
      </c>
      <c r="F9" s="49" t="str">
        <f>'Field data and Egg Shells'!F9</f>
        <v>m</v>
      </c>
      <c r="G9" s="49" t="str">
        <f>'Field data and Egg Shells'!G9</f>
        <v>m</v>
      </c>
      <c r="H9" s="49" t="str">
        <f>'Field data and Egg Shells'!H9</f>
        <v>m</v>
      </c>
      <c r="I9" s="49" t="str">
        <f>'Field data and Egg Shells'!I9</f>
        <v>m</v>
      </c>
      <c r="J9" s="49" t="str">
        <f>'Field data and Egg Shells'!J9</f>
        <v>m</v>
      </c>
      <c r="K9" s="49" t="str">
        <f>'Field data and Egg Shells'!K9</f>
        <v>m</v>
      </c>
      <c r="L9" s="49" t="str">
        <f>'Field data and Egg Shells'!L9</f>
        <v>m</v>
      </c>
      <c r="M9" s="49">
        <f>'Field data and Egg Shells'!M9</f>
        <v>0</v>
      </c>
      <c r="N9" s="49">
        <f>'Field data and Egg Shells'!N9</f>
        <v>0</v>
      </c>
      <c r="O9" s="49">
        <f>'Field data and Egg Shells'!O9</f>
        <v>0</v>
      </c>
      <c r="P9" s="49">
        <f>'Field data and Egg Shells'!P9</f>
        <v>0</v>
      </c>
      <c r="Q9" s="49">
        <f>'Field data and Egg Shells'!Q9</f>
        <v>0</v>
      </c>
      <c r="R9" s="49">
        <f>'Field data and Egg Shells'!R9</f>
        <v>0</v>
      </c>
      <c r="S9" s="49">
        <f>'Field data and Egg Shells'!S9</f>
        <v>0</v>
      </c>
      <c r="T9" s="49">
        <f>'Field data and Egg Shells'!T9</f>
        <v>0</v>
      </c>
      <c r="U9" s="49">
        <f>'Field data and Egg Shells'!U9</f>
        <v>0</v>
      </c>
      <c r="V9" s="102">
        <f>'Field data and Egg Shells'!V9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Egg Shells'!C10</f>
        <v>5.7</v>
      </c>
      <c r="D10" s="49">
        <f>'Field data and Egg Shells'!D10</f>
        <v>5.8</v>
      </c>
      <c r="E10" s="49">
        <f>'Field data and Egg Shells'!E10</f>
        <v>6.1</v>
      </c>
      <c r="F10" s="49">
        <f>'Field data and Egg Shells'!F10</f>
        <v>6.1</v>
      </c>
      <c r="G10" s="49">
        <f>'Field data and Egg Shells'!G10</f>
        <v>5.5</v>
      </c>
      <c r="H10" s="49">
        <f>'Field data and Egg Shells'!H10</f>
        <v>5.6</v>
      </c>
      <c r="I10" s="49">
        <f>'Field data and Egg Shells'!I10</f>
        <v>6.1</v>
      </c>
      <c r="J10" s="49">
        <f>'Field data and Egg Shells'!J10</f>
        <v>5.6</v>
      </c>
      <c r="K10" s="49">
        <f>'Field data and Egg Shells'!K10</f>
        <v>5.8</v>
      </c>
      <c r="L10" s="49">
        <f>'Field data and Egg Shells'!L10</f>
        <v>5.8</v>
      </c>
      <c r="M10" s="49">
        <f>'Field data and Egg Shells'!M10</f>
        <v>0</v>
      </c>
      <c r="N10" s="49">
        <f>'Field data and Egg Shells'!N10</f>
        <v>0</v>
      </c>
      <c r="O10" s="49">
        <f>'Field data and Egg Shells'!O10</f>
        <v>0</v>
      </c>
      <c r="P10" s="49">
        <f>'Field data and Egg Shells'!P10</f>
        <v>0</v>
      </c>
      <c r="Q10" s="49">
        <f>'Field data and Egg Shells'!Q10</f>
        <v>0</v>
      </c>
      <c r="R10" s="49">
        <f>'Field data and Egg Shells'!R10</f>
        <v>0</v>
      </c>
      <c r="S10" s="49">
        <f>'Field data and Egg Shells'!S10</f>
        <v>0</v>
      </c>
      <c r="T10" s="49">
        <f>'Field data and Egg Shells'!T10</f>
        <v>0</v>
      </c>
      <c r="U10" s="49">
        <f>'Field data and Egg Shells'!U10</f>
        <v>0</v>
      </c>
      <c r="V10" s="102">
        <f>'Field data and Egg Shells'!V10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Egg Shells'!C11</f>
        <v>3</v>
      </c>
      <c r="D11" s="49">
        <f>'Field data and Egg Shells'!D11</f>
        <v>2</v>
      </c>
      <c r="E11" s="49">
        <f>'Field data and Egg Shells'!E11</f>
        <v>2</v>
      </c>
      <c r="F11" s="49">
        <f>'Field data and Egg Shells'!F11</f>
        <v>3</v>
      </c>
      <c r="G11" s="49">
        <f>'Field data and Egg Shells'!G11</f>
        <v>3</v>
      </c>
      <c r="H11" s="49">
        <f>'Field data and Egg Shells'!H11</f>
        <v>1</v>
      </c>
      <c r="I11" s="49">
        <f>'Field data and Egg Shells'!I11</f>
        <v>3</v>
      </c>
      <c r="J11" s="49">
        <f>'Field data and Egg Shells'!J11</f>
        <v>3</v>
      </c>
      <c r="K11" s="49">
        <f>'Field data and Egg Shells'!K11</f>
        <v>3</v>
      </c>
      <c r="L11" s="49">
        <f>'Field data and Egg Shells'!L11</f>
        <v>3</v>
      </c>
      <c r="M11" s="49">
        <f>'Field data and Egg Shells'!M11</f>
        <v>0</v>
      </c>
      <c r="N11" s="49">
        <f>'Field data and Egg Shells'!N11</f>
        <v>0</v>
      </c>
      <c r="O11" s="49">
        <f>'Field data and Egg Shells'!O11</f>
        <v>0</v>
      </c>
      <c r="P11" s="49">
        <f>'Field data and Egg Shells'!P11</f>
        <v>0</v>
      </c>
      <c r="Q11" s="49">
        <f>'Field data and Egg Shells'!Q11</f>
        <v>0</v>
      </c>
      <c r="R11" s="49">
        <f>'Field data and Egg Shells'!R11</f>
        <v>0</v>
      </c>
      <c r="S11" s="49">
        <f>'Field data and Egg Shells'!S11</f>
        <v>0</v>
      </c>
      <c r="T11" s="49">
        <f>'Field data and Egg Shells'!T11</f>
        <v>0</v>
      </c>
      <c r="U11" s="49">
        <f>'Field data and Egg Shells'!U11</f>
        <v>0</v>
      </c>
      <c r="V11" s="102">
        <f>'Field data and Egg Shells'!V11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Egg Shells'!C12</f>
        <v>2</v>
      </c>
      <c r="D12" s="49">
        <f>'Field data and Egg Shells'!D12</f>
        <v>1</v>
      </c>
      <c r="E12" s="49">
        <f>'Field data and Egg Shells'!E12</f>
        <v>1</v>
      </c>
      <c r="F12" s="49">
        <f>'Field data and Egg Shells'!F12</f>
        <v>2</v>
      </c>
      <c r="G12" s="49">
        <f>'Field data and Egg Shells'!G12</f>
        <v>1</v>
      </c>
      <c r="H12" s="49">
        <f>'Field data and Egg Shells'!H12</f>
        <v>1</v>
      </c>
      <c r="I12" s="49">
        <f>'Field data and Egg Shells'!I12</f>
        <v>3</v>
      </c>
      <c r="J12" s="49">
        <f>'Field data and Egg Shells'!J12</f>
        <v>2</v>
      </c>
      <c r="K12" s="49">
        <f>'Field data and Egg Shells'!K12</f>
        <v>2</v>
      </c>
      <c r="L12" s="49">
        <f>'Field data and Egg Shells'!L12</f>
        <v>2</v>
      </c>
      <c r="M12" s="49">
        <f>'Field data and Egg Shells'!M12</f>
        <v>0</v>
      </c>
      <c r="N12" s="49">
        <f>'Field data and Egg Shells'!N12</f>
        <v>0</v>
      </c>
      <c r="O12" s="49">
        <f>'Field data and Egg Shells'!O12</f>
        <v>0</v>
      </c>
      <c r="P12" s="49">
        <f>'Field data and Egg Shells'!P12</f>
        <v>0</v>
      </c>
      <c r="Q12" s="49">
        <f>'Field data and Egg Shells'!Q12</f>
        <v>0</v>
      </c>
      <c r="R12" s="49">
        <f>'Field data and Egg Shells'!R12</f>
        <v>0</v>
      </c>
      <c r="S12" s="49">
        <f>'Field data and Egg Shells'!S12</f>
        <v>0</v>
      </c>
      <c r="T12" s="49">
        <f>'Field data and Egg Shells'!T12</f>
        <v>0</v>
      </c>
      <c r="U12" s="49">
        <f>'Field data and Egg Shells'!U12</f>
        <v>0</v>
      </c>
      <c r="V12" s="102">
        <f>'Field data and Egg Shells'!V12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Egg Shells'!C13</f>
        <v>2</v>
      </c>
      <c r="D13" s="49">
        <f>'Field data and Egg Shells'!D13</f>
        <v>2</v>
      </c>
      <c r="E13" s="49">
        <f>'Field data and Egg Shells'!E13</f>
        <v>1</v>
      </c>
      <c r="F13" s="49">
        <f>'Field data and Egg Shells'!F13</f>
        <v>2</v>
      </c>
      <c r="G13" s="49">
        <f>'Field data and Egg Shells'!G13</f>
        <v>1</v>
      </c>
      <c r="H13" s="49">
        <f>'Field data and Egg Shells'!H13</f>
        <v>1</v>
      </c>
      <c r="I13" s="49">
        <f>'Field data and Egg Shells'!I13</f>
        <v>2</v>
      </c>
      <c r="J13" s="49">
        <f>'Field data and Egg Shells'!J13</f>
        <v>2</v>
      </c>
      <c r="K13" s="49">
        <f>'Field data and Egg Shells'!K13</f>
        <v>2</v>
      </c>
      <c r="L13" s="49">
        <f>'Field data and Egg Shells'!L13</f>
        <v>1</v>
      </c>
      <c r="M13" s="49">
        <f>'Field data and Egg Shells'!M13</f>
        <v>0</v>
      </c>
      <c r="N13" s="49">
        <f>'Field data and Egg Shells'!N13</f>
        <v>0</v>
      </c>
      <c r="O13" s="49">
        <f>'Field data and Egg Shells'!O13</f>
        <v>0</v>
      </c>
      <c r="P13" s="49">
        <f>'Field data and Egg Shells'!P13</f>
        <v>0</v>
      </c>
      <c r="Q13" s="49">
        <f>'Field data and Egg Shells'!Q13</f>
        <v>0</v>
      </c>
      <c r="R13" s="49">
        <f>'Field data and Egg Shells'!R13</f>
        <v>0</v>
      </c>
      <c r="S13" s="49">
        <f>'Field data and Egg Shells'!S13</f>
        <v>0</v>
      </c>
      <c r="T13" s="49">
        <f>'Field data and Egg Shells'!T13</f>
        <v>0</v>
      </c>
      <c r="U13" s="49">
        <f>'Field data and Egg Shells'!U13</f>
        <v>0</v>
      </c>
      <c r="V13" s="102">
        <f>'Field data and Egg Shells'!V13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Egg Shells'!C14</f>
        <v xml:space="preserve">Grass Silage (25% DM) </v>
      </c>
      <c r="D14" s="83" t="str">
        <f>'Field data and Egg Shells'!D14</f>
        <v xml:space="preserve">Grass Silage (25% DM) </v>
      </c>
      <c r="E14" s="83" t="str">
        <f>'Field data and Egg Shells'!E14</f>
        <v xml:space="preserve">Grass Silage (25% DM) </v>
      </c>
      <c r="F14" s="83" t="str">
        <f>'Field data and Egg Shells'!F14</f>
        <v xml:space="preserve">Grass Silage (25% DM) </v>
      </c>
      <c r="G14" s="83" t="str">
        <f>'Field data and Egg Shells'!G14</f>
        <v xml:space="preserve">Grass Silage (25% DM) </v>
      </c>
      <c r="H14" s="83" t="str">
        <f>'Field data and Egg Shells'!H14</f>
        <v xml:space="preserve">Grass Silage (25% DM) </v>
      </c>
      <c r="I14" s="83" t="str">
        <f>'Field data and Egg Shells'!I14</f>
        <v xml:space="preserve">Grass Silage (25% DM) </v>
      </c>
      <c r="J14" s="83" t="str">
        <f>'Field data and Egg Shells'!J14</f>
        <v xml:space="preserve">Grass Silage (25% DM) </v>
      </c>
      <c r="K14" s="83" t="str">
        <f>'Field data and Egg Shells'!K14</f>
        <v xml:space="preserve">Grass Silage (25% DM) </v>
      </c>
      <c r="L14" s="83" t="str">
        <f>'Field data and Egg Shells'!L14</f>
        <v xml:space="preserve">Grass Silage (25% DM) </v>
      </c>
      <c r="M14" s="83">
        <f>'Field data and Egg Shells'!M14</f>
        <v>0</v>
      </c>
      <c r="N14" s="83">
        <f>'Field data and Egg Shells'!N14</f>
        <v>0</v>
      </c>
      <c r="O14" s="83">
        <f>'Field data and Egg Shells'!O14</f>
        <v>0</v>
      </c>
      <c r="P14" s="83">
        <f>'Field data and Egg Shells'!P14</f>
        <v>0</v>
      </c>
      <c r="Q14" s="83">
        <f>'Field data and Egg Shells'!Q14</f>
        <v>0</v>
      </c>
      <c r="R14" s="83">
        <f>'Field data and Egg Shells'!R14</f>
        <v>0</v>
      </c>
      <c r="S14" s="83">
        <f>'Field data and Egg Shells'!S14</f>
        <v>0</v>
      </c>
      <c r="T14" s="83">
        <f>'Field data and Egg Shells'!T14</f>
        <v>0</v>
      </c>
      <c r="U14" s="83">
        <f>'Field data and Egg Shells'!U14</f>
        <v>0</v>
      </c>
      <c r="V14" s="103">
        <f>'Field data and Egg Shells'!V14</f>
        <v>0</v>
      </c>
      <c r="AD14" s="22" t="s">
        <v>138</v>
      </c>
      <c r="AE14" s="22">
        <v>6</v>
      </c>
      <c r="AI14" s="43" t="s">
        <v>119</v>
      </c>
      <c r="AJ14" s="44">
        <v>0.8</v>
      </c>
      <c r="AK14" s="45">
        <v>1.7</v>
      </c>
      <c r="AL14" s="9">
        <v>12</v>
      </c>
      <c r="AM14" s="9">
        <v>6.7</v>
      </c>
      <c r="AN14" s="9" t="s">
        <v>135</v>
      </c>
    </row>
    <row r="15" spans="1:41" ht="13" x14ac:dyDescent="0.25">
      <c r="A15" s="152" t="s">
        <v>9</v>
      </c>
      <c r="B15" s="153"/>
      <c r="C15" s="49">
        <f>'Field data and Egg Shells'!C15</f>
        <v>38</v>
      </c>
      <c r="D15" s="49">
        <f>'Field data and Egg Shells'!D15</f>
        <v>38</v>
      </c>
      <c r="E15" s="49">
        <f>'Field data and Egg Shells'!E15</f>
        <v>38</v>
      </c>
      <c r="F15" s="49">
        <f>'Field data and Egg Shells'!F15</f>
        <v>38</v>
      </c>
      <c r="G15" s="49">
        <f>'Field data and Egg Shells'!G15</f>
        <v>38</v>
      </c>
      <c r="H15" s="49">
        <f>'Field data and Egg Shells'!H15</f>
        <v>38</v>
      </c>
      <c r="I15" s="49">
        <f>'Field data and Egg Shells'!I15</f>
        <v>38</v>
      </c>
      <c r="J15" s="49">
        <f>'Field data and Egg Shells'!J15</f>
        <v>38</v>
      </c>
      <c r="K15" s="49">
        <f>'Field data and Egg Shells'!K15</f>
        <v>38</v>
      </c>
      <c r="L15" s="49">
        <f>'Field data and Egg Shells'!L15</f>
        <v>38</v>
      </c>
      <c r="M15" s="49">
        <f>'Field data and Egg Shells'!M15</f>
        <v>0</v>
      </c>
      <c r="N15" s="49">
        <f>'Field data and Egg Shells'!N15</f>
        <v>0</v>
      </c>
      <c r="O15" s="49">
        <f>'Field data and Egg Shells'!O15</f>
        <v>0</v>
      </c>
      <c r="P15" s="49">
        <f>'Field data and Egg Shells'!P15</f>
        <v>0</v>
      </c>
      <c r="Q15" s="49">
        <f>'Field data and Egg Shells'!Q15</f>
        <v>0</v>
      </c>
      <c r="R15" s="49">
        <f>'Field data and Egg Shells'!R15</f>
        <v>0</v>
      </c>
      <c r="S15" s="49">
        <f>'Field data and Egg Shells'!S15</f>
        <v>0</v>
      </c>
      <c r="T15" s="49">
        <f>'Field data and Egg Shells'!T15</f>
        <v>0</v>
      </c>
      <c r="U15" s="49">
        <f>'Field data and Egg Shells'!U15</f>
        <v>0</v>
      </c>
      <c r="V15" s="102">
        <f>'Field data and Egg Shells'!V15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Egg Shells'!C16</f>
        <v>Medium/Clay</v>
      </c>
      <c r="D16" s="104" t="str">
        <f>'Field data and Egg Shells'!D16</f>
        <v>Medium/Clay</v>
      </c>
      <c r="E16" s="104" t="str">
        <f>'Field data and Egg Shells'!E16</f>
        <v>Medium/Clay</v>
      </c>
      <c r="F16" s="104" t="str">
        <f>'Field data and Egg Shells'!F16</f>
        <v>Medium/Clay</v>
      </c>
      <c r="G16" s="104" t="str">
        <f>'Field data and Egg Shells'!G16</f>
        <v>Medium/Clay</v>
      </c>
      <c r="H16" s="104" t="str">
        <f>'Field data and Egg Shells'!H16</f>
        <v>Medium/Clay</v>
      </c>
      <c r="I16" s="104" t="str">
        <f>'Field data and Egg Shells'!I16</f>
        <v>Medium/Clay</v>
      </c>
      <c r="J16" s="104" t="str">
        <f>'Field data and Egg Shells'!J16</f>
        <v>Medium/Clay</v>
      </c>
      <c r="K16" s="104" t="str">
        <f>'Field data and Egg Shells'!K16</f>
        <v>Medium/Clay</v>
      </c>
      <c r="L16" s="104" t="str">
        <f>'Field data and Egg Shells'!L16</f>
        <v>Medium/Clay</v>
      </c>
      <c r="M16" s="104">
        <f>'Field data and Egg Shells'!M16</f>
        <v>0</v>
      </c>
      <c r="N16" s="104">
        <f>'Field data and Egg Shells'!N16</f>
        <v>0</v>
      </c>
      <c r="O16" s="104">
        <f>'Field data and Egg Shells'!O16</f>
        <v>0</v>
      </c>
      <c r="P16" s="104">
        <f>'Field data and Egg Shells'!P16</f>
        <v>0</v>
      </c>
      <c r="Q16" s="104">
        <f>'Field data and Egg Shells'!Q16</f>
        <v>0</v>
      </c>
      <c r="R16" s="104">
        <f>'Field data and Egg Shells'!R16</f>
        <v>0</v>
      </c>
      <c r="S16" s="104">
        <f>'Field data and Egg Shells'!S16</f>
        <v>0</v>
      </c>
      <c r="T16" s="104">
        <f>'Field data and Egg Shells'!T16</f>
        <v>0</v>
      </c>
      <c r="U16" s="104">
        <f>'Field data and Egg Shells'!U16</f>
        <v>0</v>
      </c>
      <c r="V16" s="105">
        <f>'Field data and Egg Shells'!V16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5.0860200000000004</v>
      </c>
      <c r="D18" s="12">
        <f>$D32</f>
        <v>5.0860200000000004</v>
      </c>
      <c r="E18" s="12">
        <f>$D33</f>
        <v>5.0860200000000004</v>
      </c>
      <c r="F18" s="12">
        <f>$D34</f>
        <v>5.0860200000000004</v>
      </c>
      <c r="G18" s="12">
        <f>$D35</f>
        <v>5.0860200000000004</v>
      </c>
      <c r="H18" s="12">
        <f>$D36</f>
        <v>5.0860200000000004</v>
      </c>
      <c r="I18" s="12">
        <f>$D37</f>
        <v>5.0860200000000004</v>
      </c>
      <c r="J18" s="12">
        <f>$D38</f>
        <v>5.0860200000000004</v>
      </c>
      <c r="K18" s="12">
        <f>$D39</f>
        <v>5.0860200000000004</v>
      </c>
      <c r="L18" s="12">
        <f>$D40</f>
        <v>5.0860200000000004</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-59.513979999999997</v>
      </c>
      <c r="D19" s="12">
        <f t="shared" ref="D19:V19" si="1">D18-D17</f>
        <v>-59.513979999999997</v>
      </c>
      <c r="E19" s="12">
        <f t="shared" si="1"/>
        <v>-59.513979999999997</v>
      </c>
      <c r="F19" s="12">
        <f t="shared" si="1"/>
        <v>-59.513979999999997</v>
      </c>
      <c r="G19" s="12">
        <f t="shared" si="1"/>
        <v>-59.513979999999997</v>
      </c>
      <c r="H19" s="12">
        <f t="shared" si="1"/>
        <v>-59.513979999999997</v>
      </c>
      <c r="I19" s="12">
        <f t="shared" si="1"/>
        <v>-59.513979999999997</v>
      </c>
      <c r="J19" s="12">
        <f t="shared" si="1"/>
        <v>-59.513979999999997</v>
      </c>
      <c r="K19" s="12">
        <f t="shared" si="1"/>
        <v>-59.513979999999997</v>
      </c>
      <c r="L19" s="12">
        <f t="shared" si="1"/>
        <v>-59.513979999999997</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3.6752500000000001</v>
      </c>
      <c r="D22" s="12">
        <f>$E32</f>
        <v>3.6752500000000001</v>
      </c>
      <c r="E22" s="12">
        <f>$E33</f>
        <v>3.6752500000000001</v>
      </c>
      <c r="F22" s="12">
        <f>$E34</f>
        <v>3.6752500000000001</v>
      </c>
      <c r="G22" s="12">
        <f>$E35</f>
        <v>3.6752500000000001</v>
      </c>
      <c r="H22" s="12">
        <f>$E36</f>
        <v>3.6752500000000001</v>
      </c>
      <c r="I22" s="12">
        <f>$E37</f>
        <v>3.6752500000000001</v>
      </c>
      <c r="J22" s="12">
        <f>$E38</f>
        <v>3.6752500000000001</v>
      </c>
      <c r="K22" s="12">
        <f>$E39</f>
        <v>3.6752500000000001</v>
      </c>
      <c r="L22" s="12">
        <f>$E40</f>
        <v>3.6752500000000001</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-224.32474999999999</v>
      </c>
      <c r="D23" s="12">
        <f t="shared" ref="D23:V23" si="3">D22-D21</f>
        <v>-224.32474999999999</v>
      </c>
      <c r="E23" s="12">
        <f t="shared" si="3"/>
        <v>-224.32474999999999</v>
      </c>
      <c r="F23" s="12">
        <f t="shared" si="3"/>
        <v>-224.32474999999999</v>
      </c>
      <c r="G23" s="12">
        <f t="shared" si="3"/>
        <v>-224.32474999999999</v>
      </c>
      <c r="H23" s="12">
        <f t="shared" si="3"/>
        <v>-224.32474999999999</v>
      </c>
      <c r="I23" s="12">
        <f t="shared" si="3"/>
        <v>-224.32474999999999</v>
      </c>
      <c r="J23" s="12">
        <f t="shared" si="3"/>
        <v>-224.32474999999999</v>
      </c>
      <c r="K23" s="12">
        <f t="shared" si="3"/>
        <v>-224.32474999999999</v>
      </c>
      <c r="L23" s="12">
        <f t="shared" si="3"/>
        <v>-224.32474999999999</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0.18</v>
      </c>
      <c r="C28" s="11">
        <v>0.01</v>
      </c>
      <c r="D28" s="11">
        <v>8.8800000000000008</v>
      </c>
      <c r="E28" s="11">
        <v>12.2</v>
      </c>
      <c r="F28" s="11">
        <v>10</v>
      </c>
      <c r="G28" s="11">
        <v>0.2</v>
      </c>
      <c r="H28" s="11">
        <v>0.5</v>
      </c>
      <c r="I28" s="11">
        <v>0.5</v>
      </c>
      <c r="J28" s="11">
        <v>0.01</v>
      </c>
      <c r="K28" s="15">
        <v>0.05</v>
      </c>
      <c r="L28" s="11">
        <v>0.2</v>
      </c>
      <c r="M28" s="11">
        <v>0.2</v>
      </c>
      <c r="N28" s="11"/>
      <c r="O28" s="11"/>
      <c r="P28" s="11">
        <v>126</v>
      </c>
      <c r="Q28" s="11">
        <v>25.4</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250</v>
      </c>
      <c r="C31" s="65">
        <f>IF(C$27="%w/w SAR",((C$28*10)*$B31),IF(C$27="%w/w DM",(((C$28*10)*($B$28/100))*$B31),IF(C$27="kg/t SAR",(C$28*$B31),IF(C$27="kg/t DM",((C$28*($B$28/100))*$B31),IF(C$27="mg/kg SAR",((C$28*0.001)*$B31),IF(C$27="mg/kg DM",(((C$28*0.001)*($B$28/100))*$B31),0))))))</f>
        <v>25</v>
      </c>
      <c r="D31" s="65">
        <f>(IF(D$27="%w/w SAR",((D$28*10)*$B31),IF(D$27="%w/w DM",(((D$28*10)*($B$28/100))*$B31),IF(D$27="kg/t SAR",(D$28*$B31),IF(D$27="kg/t DM",((D$28*($B$28/100))*$B31),IF(D$27="mg/kg SAR",((D$28*0.001)*$B31),IF(D$27="mg/kg DM",(((D$28*0.001)*($B$28/100))*$B31),"0")))))))*2.291</f>
        <v>5.0860200000000004</v>
      </c>
      <c r="E31" s="65">
        <f>(IF(E$27="%w/w SAR",((E$28*10)*$B31),IF(E$27="%w/w DM",(((E$28*10)*($B$28/100))*$B31),IF(E$27="kg/t SAR",(E$28*$B31),IF(E$27="kg/t DM",((E$28*($B$28/100))*$B31),IF(E$27="mg/kg SAR",((E$28*0.001)*$B31),IF(E$27="mg/kg DM",(((E$28*0.001)*($B$28/100))*$B31),"0")))))))*1.205</f>
        <v>3.6752500000000001</v>
      </c>
      <c r="F31" s="65">
        <f>(IF(F$27="%w/w SAR",((F$28*10)*$B31),IF(F$27="%w/w DM",(((F$28*10)*($B$28/100))*$B31),IF(F$27="kg/t SAR",(F$28*$B31),IF(F$27="kg/t DM",((F$28*($B$28/100))*$B31),IF(F$27="mg/kg SAR",((F$28*0.001)*$B31),IF(F$27="mg/kg DM",(((F$28*0.001)*($B$28/100))*$B31),"0")))))))*1.658</f>
        <v>4.1449999999999996</v>
      </c>
      <c r="G31" s="65">
        <f t="shared" ref="G31:P46" si="5">IF(G$27="%w/w SAR",((G$28*10)*$B31),IF(G$27="%w/w DM",(((G$28*10)*($B$28/100))*$B31),IF(G$27="kg/t SAR",(G$28*$B31),IF(G$27="kg/t DM",((G$28*($B$28/100))*$B31),IF(G$27="mg/kg SAR",((G$28*0.001)*$B31),IF(G$27="mg/kg DM",(((G$28*0.001)*($B$28/100))*$B31),0))))))</f>
        <v>0.05</v>
      </c>
      <c r="H31" s="65">
        <f t="shared" si="5"/>
        <v>0.125</v>
      </c>
      <c r="I31" s="65">
        <f t="shared" si="5"/>
        <v>0.125</v>
      </c>
      <c r="J31" s="65">
        <f t="shared" si="5"/>
        <v>2.5000000000000001E-3</v>
      </c>
      <c r="K31" s="65">
        <f t="shared" si="5"/>
        <v>1.2500000000000001E-2</v>
      </c>
      <c r="L31" s="65">
        <f t="shared" si="5"/>
        <v>0.05</v>
      </c>
      <c r="M31" s="65">
        <f t="shared" si="5"/>
        <v>0.05</v>
      </c>
      <c r="N31" s="65">
        <f t="shared" si="5"/>
        <v>0</v>
      </c>
      <c r="O31" s="65">
        <f t="shared" si="5"/>
        <v>0</v>
      </c>
      <c r="P31" s="65">
        <f t="shared" si="5"/>
        <v>31.5</v>
      </c>
      <c r="Q31" s="65">
        <f>(IF(Q$27="%w/w SAR",((Q$28*10)*$B31),IF(Q$27="%w/w DM",(((Q$28*10)*($B$28/100))*$B31),IF(Q$27="kg/t SAR",(Q$28*$B31),IF(Q$27="kg/t DM",((Q$28*($B$28/100))*$B31),IF(Q$27="mg/kg SAR",((Q$28*0.001)*$B31),IF(Q$27="mg/kg DM",(((Q$28*0.001)*($B$28/100))*$B31),0)))))))*2.5</f>
        <v>15.875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25</v>
      </c>
      <c r="D32" s="65">
        <f t="shared" ref="D32:D50" si="7">(IF(D$27="%w/w SAR",((D$28*10)*$B32),IF(D$27="%w/w DM",(((D$28*10)*($B$28/100))*$B32),IF(D$27="kg/t SAR",(D$28*$B32),IF(D$27="kg/t DM",((D$28*($B$28/100))*$B32),IF(D$27="mg/kg SAR",((D$28*0.001)*$B32),IF(D$27="mg/kg DM",(((D$28*0.001)*($B$28/100))*$B32),"0")))))))*2.291</f>
        <v>5.0860200000000004</v>
      </c>
      <c r="E32" s="65">
        <f t="shared" ref="E32:E50" si="8">(IF(E$27="%w/w SAR",((E$28*10)*$B32),IF(E$27="%w/w DM",(((E$28*10)*($B$28/100))*$B32),IF(E$27="kg/t SAR",(E$28*$B32),IF(E$27="kg/t DM",((E$28*($B$28/100))*$B32),IF(E$27="mg/kg SAR",((E$28*0.001)*$B32),IF(E$27="mg/kg DM",(((E$28*0.001)*($B$28/100))*$B32),"0")))))))*1.205</f>
        <v>3.6752500000000001</v>
      </c>
      <c r="F32" s="65">
        <f t="shared" ref="F32:F50" si="9">(IF(F$27="%w/w SAR",((F$28*10)*$B32),IF(F$27="%w/w DM",(((F$28*10)*($B$28/100))*$B32),IF(F$27="kg/t SAR",(F$28*$B32),IF(F$27="kg/t DM",((F$28*($B$28/100))*$B32),IF(F$27="mg/kg SAR",((F$28*0.001)*$B32),IF(F$27="mg/kg DM",(((F$28*0.001)*($B$28/100))*$B32),"0")))))))*1.658</f>
        <v>4.1449999999999996</v>
      </c>
      <c r="G32" s="65">
        <f t="shared" si="5"/>
        <v>0.05</v>
      </c>
      <c r="H32" s="65">
        <f t="shared" si="5"/>
        <v>0.125</v>
      </c>
      <c r="I32" s="65">
        <f t="shared" si="5"/>
        <v>0.125</v>
      </c>
      <c r="J32" s="65">
        <f t="shared" si="5"/>
        <v>2.5000000000000001E-3</v>
      </c>
      <c r="K32" s="65">
        <f t="shared" si="5"/>
        <v>1.2500000000000001E-2</v>
      </c>
      <c r="L32" s="65">
        <f t="shared" si="5"/>
        <v>0.05</v>
      </c>
      <c r="M32" s="65">
        <f t="shared" si="5"/>
        <v>0.05</v>
      </c>
      <c r="N32" s="65">
        <f t="shared" si="5"/>
        <v>0</v>
      </c>
      <c r="O32" s="65">
        <f t="shared" si="5"/>
        <v>0</v>
      </c>
      <c r="P32" s="65">
        <f t="shared" si="5"/>
        <v>31.5</v>
      </c>
      <c r="Q32" s="65">
        <f t="shared" ref="Q32:Q50" si="10">(IF(Q$27="%w/w SAR",((Q$28*10)*$B32),IF(Q$27="%w/w DM",(((Q$28*10)*($B$28/100))*$B32),IF(Q$27="kg/t SAR",(Q$28*$B32),IF(Q$27="kg/t DM",((Q$28*($B$28/100))*$B32),IF(Q$27="mg/kg SAR",((Q$28*0.001)*$B32),IF(Q$27="mg/kg DM",(((Q$28*0.001)*($B$28/100))*$B32),0)))))))*2.5</f>
        <v>15.875</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4</v>
      </c>
      <c r="B33" s="11">
        <v>250</v>
      </c>
      <c r="C33" s="65">
        <f t="shared" si="6"/>
        <v>25</v>
      </c>
      <c r="D33" s="65">
        <f t="shared" si="7"/>
        <v>5.0860200000000004</v>
      </c>
      <c r="E33" s="65">
        <f t="shared" si="8"/>
        <v>3.6752500000000001</v>
      </c>
      <c r="F33" s="65">
        <f t="shared" si="9"/>
        <v>4.1449999999999996</v>
      </c>
      <c r="G33" s="65">
        <f t="shared" si="5"/>
        <v>0.05</v>
      </c>
      <c r="H33" s="65">
        <f t="shared" si="5"/>
        <v>0.125</v>
      </c>
      <c r="I33" s="65">
        <f t="shared" si="5"/>
        <v>0.125</v>
      </c>
      <c r="J33" s="65">
        <f t="shared" si="5"/>
        <v>2.5000000000000001E-3</v>
      </c>
      <c r="K33" s="65">
        <f t="shared" si="5"/>
        <v>1.2500000000000001E-2</v>
      </c>
      <c r="L33" s="65">
        <f t="shared" si="5"/>
        <v>0.05</v>
      </c>
      <c r="M33" s="65">
        <f t="shared" si="5"/>
        <v>0.05</v>
      </c>
      <c r="N33" s="65">
        <f t="shared" si="5"/>
        <v>0</v>
      </c>
      <c r="O33" s="65">
        <f t="shared" si="5"/>
        <v>0</v>
      </c>
      <c r="P33" s="65">
        <f t="shared" si="5"/>
        <v>31.5</v>
      </c>
      <c r="Q33" s="65">
        <f t="shared" si="10"/>
        <v>15.875</v>
      </c>
      <c r="R33" s="65">
        <f t="shared" si="11"/>
        <v>0</v>
      </c>
      <c r="S33" s="65">
        <f t="shared" si="11"/>
        <v>0</v>
      </c>
      <c r="T33" s="65">
        <f t="shared" si="11"/>
        <v>0</v>
      </c>
      <c r="U33" s="126">
        <f t="shared" si="11"/>
        <v>0</v>
      </c>
    </row>
    <row r="34" spans="1:21" s="48" customFormat="1" ht="13" x14ac:dyDescent="0.35">
      <c r="A34" s="125">
        <f>F8</f>
        <v>5</v>
      </c>
      <c r="B34" s="11">
        <v>250</v>
      </c>
      <c r="C34" s="65">
        <f t="shared" si="6"/>
        <v>25</v>
      </c>
      <c r="D34" s="65">
        <f t="shared" si="7"/>
        <v>5.0860200000000004</v>
      </c>
      <c r="E34" s="65">
        <f t="shared" si="8"/>
        <v>3.6752500000000001</v>
      </c>
      <c r="F34" s="65">
        <f t="shared" si="9"/>
        <v>4.1449999999999996</v>
      </c>
      <c r="G34" s="65">
        <f t="shared" si="5"/>
        <v>0.05</v>
      </c>
      <c r="H34" s="65">
        <f t="shared" si="5"/>
        <v>0.125</v>
      </c>
      <c r="I34" s="65">
        <f t="shared" si="5"/>
        <v>0.125</v>
      </c>
      <c r="J34" s="65">
        <f t="shared" si="5"/>
        <v>2.5000000000000001E-3</v>
      </c>
      <c r="K34" s="65">
        <f t="shared" si="5"/>
        <v>1.2500000000000001E-2</v>
      </c>
      <c r="L34" s="65">
        <f t="shared" si="5"/>
        <v>0.05</v>
      </c>
      <c r="M34" s="65">
        <f t="shared" si="5"/>
        <v>0.05</v>
      </c>
      <c r="N34" s="65">
        <f t="shared" si="5"/>
        <v>0</v>
      </c>
      <c r="O34" s="65">
        <f t="shared" si="5"/>
        <v>0</v>
      </c>
      <c r="P34" s="65">
        <f t="shared" si="5"/>
        <v>31.5</v>
      </c>
      <c r="Q34" s="65">
        <f t="shared" si="10"/>
        <v>15.875</v>
      </c>
      <c r="R34" s="65">
        <f t="shared" si="11"/>
        <v>0</v>
      </c>
      <c r="S34" s="65">
        <f t="shared" si="11"/>
        <v>0</v>
      </c>
      <c r="T34" s="65">
        <f t="shared" si="11"/>
        <v>0</v>
      </c>
      <c r="U34" s="126">
        <f t="shared" si="11"/>
        <v>0</v>
      </c>
    </row>
    <row r="35" spans="1:21" s="48" customFormat="1" ht="13" x14ac:dyDescent="0.35">
      <c r="A35" s="125">
        <f>G8</f>
        <v>7</v>
      </c>
      <c r="B35" s="11">
        <v>250</v>
      </c>
      <c r="C35" s="65">
        <f t="shared" si="6"/>
        <v>25</v>
      </c>
      <c r="D35" s="65">
        <f t="shared" si="7"/>
        <v>5.0860200000000004</v>
      </c>
      <c r="E35" s="65">
        <f t="shared" si="8"/>
        <v>3.6752500000000001</v>
      </c>
      <c r="F35" s="65">
        <f t="shared" si="9"/>
        <v>4.1449999999999996</v>
      </c>
      <c r="G35" s="65">
        <f t="shared" si="5"/>
        <v>0.05</v>
      </c>
      <c r="H35" s="65">
        <f t="shared" si="5"/>
        <v>0.125</v>
      </c>
      <c r="I35" s="65">
        <f t="shared" si="5"/>
        <v>0.125</v>
      </c>
      <c r="J35" s="65">
        <f t="shared" si="5"/>
        <v>2.5000000000000001E-3</v>
      </c>
      <c r="K35" s="65">
        <f t="shared" si="5"/>
        <v>1.2500000000000001E-2</v>
      </c>
      <c r="L35" s="65">
        <f t="shared" si="5"/>
        <v>0.05</v>
      </c>
      <c r="M35" s="65">
        <f t="shared" si="5"/>
        <v>0.05</v>
      </c>
      <c r="N35" s="65">
        <f t="shared" si="5"/>
        <v>0</v>
      </c>
      <c r="O35" s="65">
        <f t="shared" si="5"/>
        <v>0</v>
      </c>
      <c r="P35" s="65">
        <f t="shared" si="5"/>
        <v>31.5</v>
      </c>
      <c r="Q35" s="65">
        <f t="shared" si="10"/>
        <v>15.875</v>
      </c>
      <c r="R35" s="65">
        <f t="shared" si="11"/>
        <v>0</v>
      </c>
      <c r="S35" s="65">
        <f t="shared" si="11"/>
        <v>0</v>
      </c>
      <c r="T35" s="65">
        <f t="shared" si="11"/>
        <v>0</v>
      </c>
      <c r="U35" s="126">
        <f t="shared" si="11"/>
        <v>0</v>
      </c>
    </row>
    <row r="36" spans="1:21" s="48" customFormat="1" ht="13" x14ac:dyDescent="0.35">
      <c r="A36" s="125">
        <f>H8</f>
        <v>8</v>
      </c>
      <c r="B36" s="11">
        <v>250</v>
      </c>
      <c r="C36" s="65">
        <f t="shared" si="6"/>
        <v>25</v>
      </c>
      <c r="D36" s="65">
        <f t="shared" si="7"/>
        <v>5.0860200000000004</v>
      </c>
      <c r="E36" s="65">
        <f t="shared" si="8"/>
        <v>3.6752500000000001</v>
      </c>
      <c r="F36" s="65">
        <f t="shared" si="9"/>
        <v>4.1449999999999996</v>
      </c>
      <c r="G36" s="65">
        <f t="shared" si="5"/>
        <v>0.05</v>
      </c>
      <c r="H36" s="65">
        <f t="shared" si="5"/>
        <v>0.125</v>
      </c>
      <c r="I36" s="65">
        <f t="shared" si="5"/>
        <v>0.125</v>
      </c>
      <c r="J36" s="65">
        <f t="shared" si="5"/>
        <v>2.5000000000000001E-3</v>
      </c>
      <c r="K36" s="65">
        <f t="shared" si="5"/>
        <v>1.2500000000000001E-2</v>
      </c>
      <c r="L36" s="65">
        <f t="shared" si="5"/>
        <v>0.05</v>
      </c>
      <c r="M36" s="65">
        <f t="shared" si="5"/>
        <v>0.05</v>
      </c>
      <c r="N36" s="65">
        <f t="shared" si="5"/>
        <v>0</v>
      </c>
      <c r="O36" s="65">
        <f t="shared" si="5"/>
        <v>0</v>
      </c>
      <c r="P36" s="65">
        <f t="shared" si="5"/>
        <v>31.5</v>
      </c>
      <c r="Q36" s="65">
        <f t="shared" si="10"/>
        <v>15.875</v>
      </c>
      <c r="R36" s="65">
        <f t="shared" si="11"/>
        <v>0</v>
      </c>
      <c r="S36" s="65">
        <f t="shared" si="11"/>
        <v>0</v>
      </c>
      <c r="T36" s="65">
        <f t="shared" si="11"/>
        <v>0</v>
      </c>
      <c r="U36" s="126">
        <f t="shared" si="11"/>
        <v>0</v>
      </c>
    </row>
    <row r="37" spans="1:21" s="48" customFormat="1" ht="13" x14ac:dyDescent="0.35">
      <c r="A37" s="125">
        <f>I8</f>
        <v>10</v>
      </c>
      <c r="B37" s="11">
        <v>250</v>
      </c>
      <c r="C37" s="65">
        <f t="shared" si="6"/>
        <v>25</v>
      </c>
      <c r="D37" s="65">
        <f t="shared" si="7"/>
        <v>5.0860200000000004</v>
      </c>
      <c r="E37" s="65">
        <f t="shared" si="8"/>
        <v>3.6752500000000001</v>
      </c>
      <c r="F37" s="65">
        <f t="shared" si="9"/>
        <v>4.1449999999999996</v>
      </c>
      <c r="G37" s="65">
        <f t="shared" si="5"/>
        <v>0.05</v>
      </c>
      <c r="H37" s="65">
        <f t="shared" si="5"/>
        <v>0.125</v>
      </c>
      <c r="I37" s="65">
        <f t="shared" si="5"/>
        <v>0.125</v>
      </c>
      <c r="J37" s="65">
        <f t="shared" si="5"/>
        <v>2.5000000000000001E-3</v>
      </c>
      <c r="K37" s="65">
        <f t="shared" si="5"/>
        <v>1.2500000000000001E-2</v>
      </c>
      <c r="L37" s="65">
        <f t="shared" si="5"/>
        <v>0.05</v>
      </c>
      <c r="M37" s="65">
        <f t="shared" si="5"/>
        <v>0.05</v>
      </c>
      <c r="N37" s="65">
        <f t="shared" si="5"/>
        <v>0</v>
      </c>
      <c r="O37" s="65">
        <f t="shared" si="5"/>
        <v>0</v>
      </c>
      <c r="P37" s="65">
        <f t="shared" si="5"/>
        <v>31.5</v>
      </c>
      <c r="Q37" s="65">
        <f t="shared" si="10"/>
        <v>15.875</v>
      </c>
      <c r="R37" s="65">
        <f t="shared" si="11"/>
        <v>0</v>
      </c>
      <c r="S37" s="65">
        <f t="shared" si="11"/>
        <v>0</v>
      </c>
      <c r="T37" s="65">
        <f t="shared" si="11"/>
        <v>0</v>
      </c>
      <c r="U37" s="126">
        <f t="shared" si="11"/>
        <v>0</v>
      </c>
    </row>
    <row r="38" spans="1:21" s="48" customFormat="1" ht="13" x14ac:dyDescent="0.35">
      <c r="A38" s="125">
        <f>J8</f>
        <v>11</v>
      </c>
      <c r="B38" s="11">
        <v>250</v>
      </c>
      <c r="C38" s="65">
        <f t="shared" si="6"/>
        <v>25</v>
      </c>
      <c r="D38" s="65">
        <f t="shared" si="7"/>
        <v>5.0860200000000004</v>
      </c>
      <c r="E38" s="65">
        <f t="shared" si="8"/>
        <v>3.6752500000000001</v>
      </c>
      <c r="F38" s="65">
        <f t="shared" si="9"/>
        <v>4.1449999999999996</v>
      </c>
      <c r="G38" s="65">
        <f t="shared" si="5"/>
        <v>0.05</v>
      </c>
      <c r="H38" s="65">
        <f t="shared" si="5"/>
        <v>0.125</v>
      </c>
      <c r="I38" s="65">
        <f t="shared" si="5"/>
        <v>0.125</v>
      </c>
      <c r="J38" s="65">
        <f t="shared" si="5"/>
        <v>2.5000000000000001E-3</v>
      </c>
      <c r="K38" s="65">
        <f t="shared" si="5"/>
        <v>1.2500000000000001E-2</v>
      </c>
      <c r="L38" s="65">
        <f t="shared" si="5"/>
        <v>0.05</v>
      </c>
      <c r="M38" s="65">
        <f t="shared" si="5"/>
        <v>0.05</v>
      </c>
      <c r="N38" s="65">
        <f t="shared" si="5"/>
        <v>0</v>
      </c>
      <c r="O38" s="65">
        <f t="shared" si="5"/>
        <v>0</v>
      </c>
      <c r="P38" s="65">
        <f t="shared" si="5"/>
        <v>31.5</v>
      </c>
      <c r="Q38" s="65">
        <f t="shared" si="10"/>
        <v>15.875</v>
      </c>
      <c r="R38" s="65">
        <f t="shared" si="11"/>
        <v>0</v>
      </c>
      <c r="S38" s="65">
        <f t="shared" si="11"/>
        <v>0</v>
      </c>
      <c r="T38" s="65">
        <f t="shared" si="11"/>
        <v>0</v>
      </c>
      <c r="U38" s="126">
        <f t="shared" si="11"/>
        <v>0</v>
      </c>
    </row>
    <row r="39" spans="1:21" s="48" customFormat="1" ht="13" x14ac:dyDescent="0.35">
      <c r="A39" s="125">
        <f>K8</f>
        <v>12</v>
      </c>
      <c r="B39" s="11">
        <v>250</v>
      </c>
      <c r="C39" s="65">
        <f t="shared" si="6"/>
        <v>25</v>
      </c>
      <c r="D39" s="65">
        <f t="shared" si="7"/>
        <v>5.0860200000000004</v>
      </c>
      <c r="E39" s="65">
        <f t="shared" si="8"/>
        <v>3.6752500000000001</v>
      </c>
      <c r="F39" s="65">
        <f t="shared" si="9"/>
        <v>4.1449999999999996</v>
      </c>
      <c r="G39" s="65">
        <f t="shared" si="5"/>
        <v>0.05</v>
      </c>
      <c r="H39" s="65">
        <f t="shared" si="5"/>
        <v>0.125</v>
      </c>
      <c r="I39" s="65">
        <f t="shared" si="5"/>
        <v>0.125</v>
      </c>
      <c r="J39" s="65">
        <f t="shared" si="5"/>
        <v>2.5000000000000001E-3</v>
      </c>
      <c r="K39" s="65">
        <f t="shared" si="5"/>
        <v>1.2500000000000001E-2</v>
      </c>
      <c r="L39" s="65">
        <f t="shared" si="5"/>
        <v>0.05</v>
      </c>
      <c r="M39" s="65">
        <f t="shared" si="5"/>
        <v>0.05</v>
      </c>
      <c r="N39" s="65">
        <f t="shared" si="5"/>
        <v>0</v>
      </c>
      <c r="O39" s="65">
        <f t="shared" si="5"/>
        <v>0</v>
      </c>
      <c r="P39" s="65">
        <f t="shared" si="5"/>
        <v>31.5</v>
      </c>
      <c r="Q39" s="65">
        <f t="shared" si="10"/>
        <v>15.875</v>
      </c>
      <c r="R39" s="65">
        <f t="shared" si="11"/>
        <v>0</v>
      </c>
      <c r="S39" s="65">
        <f t="shared" si="11"/>
        <v>0</v>
      </c>
      <c r="T39" s="65">
        <f t="shared" si="11"/>
        <v>0</v>
      </c>
      <c r="U39" s="126">
        <f t="shared" si="11"/>
        <v>0</v>
      </c>
    </row>
    <row r="40" spans="1:21" s="48" customFormat="1" ht="13" x14ac:dyDescent="0.35">
      <c r="A40" s="125">
        <f>L8</f>
        <v>13</v>
      </c>
      <c r="B40" s="11">
        <v>250</v>
      </c>
      <c r="C40" s="65">
        <f t="shared" si="6"/>
        <v>25</v>
      </c>
      <c r="D40" s="65">
        <f t="shared" si="7"/>
        <v>5.0860200000000004</v>
      </c>
      <c r="E40" s="65">
        <f t="shared" si="8"/>
        <v>3.6752500000000001</v>
      </c>
      <c r="F40" s="65">
        <f t="shared" si="9"/>
        <v>4.1449999999999996</v>
      </c>
      <c r="G40" s="65">
        <f t="shared" si="5"/>
        <v>0.05</v>
      </c>
      <c r="H40" s="65">
        <f t="shared" si="5"/>
        <v>0.125</v>
      </c>
      <c r="I40" s="65">
        <f t="shared" si="5"/>
        <v>0.125</v>
      </c>
      <c r="J40" s="65">
        <f t="shared" si="5"/>
        <v>2.5000000000000001E-3</v>
      </c>
      <c r="K40" s="65">
        <f t="shared" si="5"/>
        <v>1.2500000000000001E-2</v>
      </c>
      <c r="L40" s="65">
        <f t="shared" si="5"/>
        <v>0.05</v>
      </c>
      <c r="M40" s="65">
        <f t="shared" si="5"/>
        <v>0.05</v>
      </c>
      <c r="N40" s="65">
        <f t="shared" si="5"/>
        <v>0</v>
      </c>
      <c r="O40" s="65">
        <f t="shared" si="5"/>
        <v>0</v>
      </c>
      <c r="P40" s="65">
        <f t="shared" si="5"/>
        <v>31.5</v>
      </c>
      <c r="Q40" s="65">
        <f t="shared" si="10"/>
        <v>15.875</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4</v>
      </c>
      <c r="E57" s="8">
        <f t="shared" si="13"/>
        <v>5</v>
      </c>
      <c r="F57" s="8">
        <f t="shared" si="13"/>
        <v>7</v>
      </c>
      <c r="G57" s="8">
        <f t="shared" si="13"/>
        <v>8</v>
      </c>
      <c r="H57" s="8">
        <f t="shared" si="13"/>
        <v>10</v>
      </c>
      <c r="I57" s="8">
        <f t="shared" si="13"/>
        <v>11</v>
      </c>
      <c r="J57" s="8">
        <f t="shared" si="13"/>
        <v>12</v>
      </c>
      <c r="K57" s="8">
        <f t="shared" si="13"/>
        <v>13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5.7</v>
      </c>
      <c r="C60" s="64">
        <f t="shared" ref="C60:U60" si="14">D10</f>
        <v>5.8</v>
      </c>
      <c r="D60" s="64">
        <f t="shared" si="14"/>
        <v>6.1</v>
      </c>
      <c r="E60" s="64">
        <f t="shared" si="14"/>
        <v>6.1</v>
      </c>
      <c r="F60" s="64">
        <f t="shared" si="14"/>
        <v>5.5</v>
      </c>
      <c r="G60" s="64">
        <f t="shared" si="14"/>
        <v>5.6</v>
      </c>
      <c r="H60" s="64">
        <f t="shared" si="14"/>
        <v>6.1</v>
      </c>
      <c r="I60" s="64">
        <f t="shared" si="14"/>
        <v>5.6</v>
      </c>
      <c r="J60" s="64">
        <f t="shared" si="14"/>
        <v>5.8</v>
      </c>
      <c r="K60" s="64">
        <f t="shared" si="14"/>
        <v>5.8</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v>
      </c>
      <c r="C64" s="65">
        <f t="shared" ref="C64:U64" si="17">(C59-C60)*C61</f>
        <v>2.4000000000000021</v>
      </c>
      <c r="D64" s="65">
        <f t="shared" si="17"/>
        <v>0.6000000000000032</v>
      </c>
      <c r="E64" s="65">
        <f t="shared" si="17"/>
        <v>0.6000000000000032</v>
      </c>
      <c r="F64" s="65">
        <f t="shared" si="17"/>
        <v>4.2000000000000011</v>
      </c>
      <c r="G64" s="65">
        <f t="shared" si="17"/>
        <v>3.6000000000000032</v>
      </c>
      <c r="H64" s="65">
        <f t="shared" si="17"/>
        <v>0.6000000000000032</v>
      </c>
      <c r="I64" s="65">
        <f t="shared" si="17"/>
        <v>3.6000000000000032</v>
      </c>
      <c r="J64" s="65">
        <f t="shared" si="17"/>
        <v>2.4000000000000021</v>
      </c>
      <c r="K64" s="65">
        <f t="shared" si="17"/>
        <v>2.4000000000000021</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v>
      </c>
      <c r="C65" s="65">
        <f t="shared" ref="C65:U65" si="18">C63-C64</f>
        <v>-2.4000000000000021</v>
      </c>
      <c r="D65" s="65">
        <f t="shared" si="18"/>
        <v>-0.6000000000000032</v>
      </c>
      <c r="E65" s="65">
        <f t="shared" si="18"/>
        <v>-0.6000000000000032</v>
      </c>
      <c r="F65" s="65">
        <f t="shared" si="18"/>
        <v>-4.2000000000000011</v>
      </c>
      <c r="G65" s="65">
        <f t="shared" si="18"/>
        <v>-3.6000000000000032</v>
      </c>
      <c r="H65" s="65">
        <f t="shared" si="18"/>
        <v>-0.6000000000000032</v>
      </c>
      <c r="I65" s="65">
        <f t="shared" si="18"/>
        <v>-3.6000000000000032</v>
      </c>
      <c r="J65" s="65">
        <f t="shared" si="18"/>
        <v>-2.4000000000000021</v>
      </c>
      <c r="K65" s="65">
        <f t="shared" si="18"/>
        <v>-2.4000000000000021</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Egg Shells'!C1:D1</f>
        <v>PAN-032332</v>
      </c>
      <c r="D1" s="167"/>
      <c r="E1" s="106" t="s">
        <v>45</v>
      </c>
      <c r="F1" s="113">
        <f>'Field data and Egg Shells'!F1</f>
        <v>28.8</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Egg Shells'!C2:D2</f>
        <v>EPR-BB3505LT</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Egg Shells'!C3:D3</f>
        <v>D Wise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Egg Shells'!C4:D4</f>
        <v>Fields Farm, Fields Lane, Willington, Tallarn Green, Wrexham, SY14 7LR</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Egg Shells'!C5:D5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Egg Shells'!C8</f>
        <v>1</v>
      </c>
      <c r="D8" s="49">
        <f>'Field data and Egg Shells'!D8</f>
        <v>2</v>
      </c>
      <c r="E8" s="49">
        <f>'Field data and Egg Shells'!E8</f>
        <v>4</v>
      </c>
      <c r="F8" s="49">
        <f>'Field data and Egg Shells'!F8</f>
        <v>5</v>
      </c>
      <c r="G8" s="49">
        <f>'Field data and Egg Shells'!G8</f>
        <v>7</v>
      </c>
      <c r="H8" s="49">
        <f>'Field data and Egg Shells'!H8</f>
        <v>8</v>
      </c>
      <c r="I8" s="49">
        <f>'Field data and Egg Shells'!I8</f>
        <v>10</v>
      </c>
      <c r="J8" s="49">
        <f>'Field data and Egg Shells'!J8</f>
        <v>11</v>
      </c>
      <c r="K8" s="49">
        <f>'Field data and Egg Shells'!K8</f>
        <v>12</v>
      </c>
      <c r="L8" s="49">
        <f>'Field data and Egg Shells'!L8</f>
        <v>13</v>
      </c>
      <c r="M8" s="49">
        <f>'Field data and Egg Shells'!M8</f>
        <v>0</v>
      </c>
      <c r="N8" s="49">
        <f>'Field data and Egg Shells'!N8</f>
        <v>0</v>
      </c>
      <c r="O8" s="49">
        <f>'Field data and Egg Shells'!O8</f>
        <v>0</v>
      </c>
      <c r="P8" s="49">
        <f>'Field data and Egg Shells'!P8</f>
        <v>0</v>
      </c>
      <c r="Q8" s="49">
        <f>'Field data and Egg Shells'!Q8</f>
        <v>0</v>
      </c>
      <c r="R8" s="49">
        <f>'Field data and Egg Shells'!R8</f>
        <v>0</v>
      </c>
      <c r="S8" s="49">
        <f>'Field data and Egg Shells'!S8</f>
        <v>0</v>
      </c>
      <c r="T8" s="49">
        <f>'Field data and Egg Shells'!T8</f>
        <v>0</v>
      </c>
      <c r="U8" s="49">
        <f>'Field data and Egg Shells'!U8</f>
        <v>0</v>
      </c>
      <c r="V8" s="102">
        <f>'Field data and Egg Shells'!V8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Egg Shells'!C9</f>
        <v>m</v>
      </c>
      <c r="D9" s="49" t="str">
        <f>'Field data and Egg Shells'!D9</f>
        <v>m</v>
      </c>
      <c r="E9" s="49" t="str">
        <f>'Field data and Egg Shells'!E9</f>
        <v>m</v>
      </c>
      <c r="F9" s="49" t="str">
        <f>'Field data and Egg Shells'!F9</f>
        <v>m</v>
      </c>
      <c r="G9" s="49" t="str">
        <f>'Field data and Egg Shells'!G9</f>
        <v>m</v>
      </c>
      <c r="H9" s="49" t="str">
        <f>'Field data and Egg Shells'!H9</f>
        <v>m</v>
      </c>
      <c r="I9" s="49" t="str">
        <f>'Field data and Egg Shells'!I9</f>
        <v>m</v>
      </c>
      <c r="J9" s="49" t="str">
        <f>'Field data and Egg Shells'!J9</f>
        <v>m</v>
      </c>
      <c r="K9" s="49" t="str">
        <f>'Field data and Egg Shells'!K9</f>
        <v>m</v>
      </c>
      <c r="L9" s="49" t="str">
        <f>'Field data and Egg Shells'!L9</f>
        <v>m</v>
      </c>
      <c r="M9" s="49">
        <f>'Field data and Egg Shells'!M9</f>
        <v>0</v>
      </c>
      <c r="N9" s="49">
        <f>'Field data and Egg Shells'!N9</f>
        <v>0</v>
      </c>
      <c r="O9" s="49">
        <f>'Field data and Egg Shells'!O9</f>
        <v>0</v>
      </c>
      <c r="P9" s="49">
        <f>'Field data and Egg Shells'!P9</f>
        <v>0</v>
      </c>
      <c r="Q9" s="49">
        <f>'Field data and Egg Shells'!Q9</f>
        <v>0</v>
      </c>
      <c r="R9" s="49">
        <f>'Field data and Egg Shells'!R9</f>
        <v>0</v>
      </c>
      <c r="S9" s="49">
        <f>'Field data and Egg Shells'!S9</f>
        <v>0</v>
      </c>
      <c r="T9" s="49">
        <f>'Field data and Egg Shells'!T9</f>
        <v>0</v>
      </c>
      <c r="U9" s="49">
        <f>'Field data and Egg Shells'!U9</f>
        <v>0</v>
      </c>
      <c r="V9" s="102">
        <f>'Field data and Egg Shells'!V9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Egg Shells'!C10</f>
        <v>5.7</v>
      </c>
      <c r="D10" s="49">
        <f>'Field data and Egg Shells'!D10</f>
        <v>5.8</v>
      </c>
      <c r="E10" s="49">
        <f>'Field data and Egg Shells'!E10</f>
        <v>6.1</v>
      </c>
      <c r="F10" s="49">
        <f>'Field data and Egg Shells'!F10</f>
        <v>6.1</v>
      </c>
      <c r="G10" s="49">
        <f>'Field data and Egg Shells'!G10</f>
        <v>5.5</v>
      </c>
      <c r="H10" s="49">
        <f>'Field data and Egg Shells'!H10</f>
        <v>5.6</v>
      </c>
      <c r="I10" s="49">
        <f>'Field data and Egg Shells'!I10</f>
        <v>6.1</v>
      </c>
      <c r="J10" s="49">
        <f>'Field data and Egg Shells'!J10</f>
        <v>5.6</v>
      </c>
      <c r="K10" s="49">
        <f>'Field data and Egg Shells'!K10</f>
        <v>5.8</v>
      </c>
      <c r="L10" s="49">
        <f>'Field data and Egg Shells'!L10</f>
        <v>5.8</v>
      </c>
      <c r="M10" s="49">
        <f>'Field data and Egg Shells'!M10</f>
        <v>0</v>
      </c>
      <c r="N10" s="49">
        <f>'Field data and Egg Shells'!N10</f>
        <v>0</v>
      </c>
      <c r="O10" s="49">
        <f>'Field data and Egg Shells'!O10</f>
        <v>0</v>
      </c>
      <c r="P10" s="49">
        <f>'Field data and Egg Shells'!P10</f>
        <v>0</v>
      </c>
      <c r="Q10" s="49">
        <f>'Field data and Egg Shells'!Q10</f>
        <v>0</v>
      </c>
      <c r="R10" s="49">
        <f>'Field data and Egg Shells'!R10</f>
        <v>0</v>
      </c>
      <c r="S10" s="49">
        <f>'Field data and Egg Shells'!S10</f>
        <v>0</v>
      </c>
      <c r="T10" s="49">
        <f>'Field data and Egg Shells'!T10</f>
        <v>0</v>
      </c>
      <c r="U10" s="49">
        <f>'Field data and Egg Shells'!U10</f>
        <v>0</v>
      </c>
      <c r="V10" s="102">
        <f>'Field data and Egg Shells'!V10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Egg Shells'!C11</f>
        <v>3</v>
      </c>
      <c r="D11" s="49">
        <f>'Field data and Egg Shells'!D11</f>
        <v>2</v>
      </c>
      <c r="E11" s="49">
        <f>'Field data and Egg Shells'!E11</f>
        <v>2</v>
      </c>
      <c r="F11" s="49">
        <f>'Field data and Egg Shells'!F11</f>
        <v>3</v>
      </c>
      <c r="G11" s="49">
        <f>'Field data and Egg Shells'!G11</f>
        <v>3</v>
      </c>
      <c r="H11" s="49">
        <f>'Field data and Egg Shells'!H11</f>
        <v>1</v>
      </c>
      <c r="I11" s="49">
        <f>'Field data and Egg Shells'!I11</f>
        <v>3</v>
      </c>
      <c r="J11" s="49">
        <f>'Field data and Egg Shells'!J11</f>
        <v>3</v>
      </c>
      <c r="K11" s="49">
        <f>'Field data and Egg Shells'!K11</f>
        <v>3</v>
      </c>
      <c r="L11" s="49">
        <f>'Field data and Egg Shells'!L11</f>
        <v>3</v>
      </c>
      <c r="M11" s="49">
        <f>'Field data and Egg Shells'!M11</f>
        <v>0</v>
      </c>
      <c r="N11" s="49">
        <f>'Field data and Egg Shells'!N11</f>
        <v>0</v>
      </c>
      <c r="O11" s="49">
        <f>'Field data and Egg Shells'!O11</f>
        <v>0</v>
      </c>
      <c r="P11" s="49">
        <f>'Field data and Egg Shells'!P11</f>
        <v>0</v>
      </c>
      <c r="Q11" s="49">
        <f>'Field data and Egg Shells'!Q11</f>
        <v>0</v>
      </c>
      <c r="R11" s="49">
        <f>'Field data and Egg Shells'!R11</f>
        <v>0</v>
      </c>
      <c r="S11" s="49">
        <f>'Field data and Egg Shells'!S11</f>
        <v>0</v>
      </c>
      <c r="T11" s="49">
        <f>'Field data and Egg Shells'!T11</f>
        <v>0</v>
      </c>
      <c r="U11" s="49">
        <f>'Field data and Egg Shells'!U11</f>
        <v>0</v>
      </c>
      <c r="V11" s="102">
        <f>'Field data and Egg Shells'!V11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Egg Shells'!C12</f>
        <v>2</v>
      </c>
      <c r="D12" s="49">
        <f>'Field data and Egg Shells'!D12</f>
        <v>1</v>
      </c>
      <c r="E12" s="49">
        <f>'Field data and Egg Shells'!E12</f>
        <v>1</v>
      </c>
      <c r="F12" s="49">
        <f>'Field data and Egg Shells'!F12</f>
        <v>2</v>
      </c>
      <c r="G12" s="49">
        <f>'Field data and Egg Shells'!G12</f>
        <v>1</v>
      </c>
      <c r="H12" s="49">
        <f>'Field data and Egg Shells'!H12</f>
        <v>1</v>
      </c>
      <c r="I12" s="49">
        <f>'Field data and Egg Shells'!I12</f>
        <v>3</v>
      </c>
      <c r="J12" s="49">
        <f>'Field data and Egg Shells'!J12</f>
        <v>2</v>
      </c>
      <c r="K12" s="49">
        <f>'Field data and Egg Shells'!K12</f>
        <v>2</v>
      </c>
      <c r="L12" s="49">
        <f>'Field data and Egg Shells'!L12</f>
        <v>2</v>
      </c>
      <c r="M12" s="49">
        <f>'Field data and Egg Shells'!M12</f>
        <v>0</v>
      </c>
      <c r="N12" s="49">
        <f>'Field data and Egg Shells'!N12</f>
        <v>0</v>
      </c>
      <c r="O12" s="49">
        <f>'Field data and Egg Shells'!O12</f>
        <v>0</v>
      </c>
      <c r="P12" s="49">
        <f>'Field data and Egg Shells'!P12</f>
        <v>0</v>
      </c>
      <c r="Q12" s="49">
        <f>'Field data and Egg Shells'!Q12</f>
        <v>0</v>
      </c>
      <c r="R12" s="49">
        <f>'Field data and Egg Shells'!R12</f>
        <v>0</v>
      </c>
      <c r="S12" s="49">
        <f>'Field data and Egg Shells'!S12</f>
        <v>0</v>
      </c>
      <c r="T12" s="49">
        <f>'Field data and Egg Shells'!T12</f>
        <v>0</v>
      </c>
      <c r="U12" s="49">
        <f>'Field data and Egg Shells'!U12</f>
        <v>0</v>
      </c>
      <c r="V12" s="102">
        <f>'Field data and Egg Shells'!V12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Egg Shells'!C13</f>
        <v>2</v>
      </c>
      <c r="D13" s="49">
        <f>'Field data and Egg Shells'!D13</f>
        <v>2</v>
      </c>
      <c r="E13" s="49">
        <f>'Field data and Egg Shells'!E13</f>
        <v>1</v>
      </c>
      <c r="F13" s="49">
        <f>'Field data and Egg Shells'!F13</f>
        <v>2</v>
      </c>
      <c r="G13" s="49">
        <f>'Field data and Egg Shells'!G13</f>
        <v>1</v>
      </c>
      <c r="H13" s="49">
        <f>'Field data and Egg Shells'!H13</f>
        <v>1</v>
      </c>
      <c r="I13" s="49">
        <f>'Field data and Egg Shells'!I13</f>
        <v>2</v>
      </c>
      <c r="J13" s="49">
        <f>'Field data and Egg Shells'!J13</f>
        <v>2</v>
      </c>
      <c r="K13" s="49">
        <f>'Field data and Egg Shells'!K13</f>
        <v>2</v>
      </c>
      <c r="L13" s="49">
        <f>'Field data and Egg Shells'!L13</f>
        <v>1</v>
      </c>
      <c r="M13" s="49">
        <f>'Field data and Egg Shells'!M13</f>
        <v>0</v>
      </c>
      <c r="N13" s="49">
        <f>'Field data and Egg Shells'!N13</f>
        <v>0</v>
      </c>
      <c r="O13" s="49">
        <f>'Field data and Egg Shells'!O13</f>
        <v>0</v>
      </c>
      <c r="P13" s="49">
        <f>'Field data and Egg Shells'!P13</f>
        <v>0</v>
      </c>
      <c r="Q13" s="49">
        <f>'Field data and Egg Shells'!Q13</f>
        <v>0</v>
      </c>
      <c r="R13" s="49">
        <f>'Field data and Egg Shells'!R13</f>
        <v>0</v>
      </c>
      <c r="S13" s="49">
        <f>'Field data and Egg Shells'!S13</f>
        <v>0</v>
      </c>
      <c r="T13" s="49">
        <f>'Field data and Egg Shells'!T13</f>
        <v>0</v>
      </c>
      <c r="U13" s="49">
        <f>'Field data and Egg Shells'!U13</f>
        <v>0</v>
      </c>
      <c r="V13" s="102">
        <f>'Field data and Egg Shells'!V13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Egg Shells'!C14</f>
        <v xml:space="preserve">Grass Silage (25% DM) </v>
      </c>
      <c r="D14" s="83" t="str">
        <f>'Field data and Egg Shells'!D14</f>
        <v xml:space="preserve">Grass Silage (25% DM) </v>
      </c>
      <c r="E14" s="83" t="str">
        <f>'Field data and Egg Shells'!E14</f>
        <v xml:space="preserve">Grass Silage (25% DM) </v>
      </c>
      <c r="F14" s="83" t="str">
        <f>'Field data and Egg Shells'!F14</f>
        <v xml:space="preserve">Grass Silage (25% DM) </v>
      </c>
      <c r="G14" s="83" t="str">
        <f>'Field data and Egg Shells'!G14</f>
        <v xml:space="preserve">Grass Silage (25% DM) </v>
      </c>
      <c r="H14" s="83" t="str">
        <f>'Field data and Egg Shells'!H14</f>
        <v xml:space="preserve">Grass Silage (25% DM) </v>
      </c>
      <c r="I14" s="83" t="str">
        <f>'Field data and Egg Shells'!I14</f>
        <v xml:space="preserve">Grass Silage (25% DM) </v>
      </c>
      <c r="J14" s="83" t="str">
        <f>'Field data and Egg Shells'!J14</f>
        <v xml:space="preserve">Grass Silage (25% DM) </v>
      </c>
      <c r="K14" s="83" t="str">
        <f>'Field data and Egg Shells'!K14</f>
        <v xml:space="preserve">Grass Silage (25% DM) </v>
      </c>
      <c r="L14" s="83" t="str">
        <f>'Field data and Egg Shells'!L14</f>
        <v xml:space="preserve">Grass Silage (25% DM) </v>
      </c>
      <c r="M14" s="83">
        <f>'Field data and Egg Shells'!M14</f>
        <v>0</v>
      </c>
      <c r="N14" s="83">
        <f>'Field data and Egg Shells'!N14</f>
        <v>0</v>
      </c>
      <c r="O14" s="83">
        <f>'Field data and Egg Shells'!O14</f>
        <v>0</v>
      </c>
      <c r="P14" s="83">
        <f>'Field data and Egg Shells'!P14</f>
        <v>0</v>
      </c>
      <c r="Q14" s="83">
        <f>'Field data and Egg Shells'!Q14</f>
        <v>0</v>
      </c>
      <c r="R14" s="83">
        <f>'Field data and Egg Shells'!R14</f>
        <v>0</v>
      </c>
      <c r="S14" s="83">
        <f>'Field data and Egg Shells'!S14</f>
        <v>0</v>
      </c>
      <c r="T14" s="83">
        <f>'Field data and Egg Shells'!T14</f>
        <v>0</v>
      </c>
      <c r="U14" s="83">
        <f>'Field data and Egg Shells'!U14</f>
        <v>0</v>
      </c>
      <c r="V14" s="103">
        <f>'Field data and Egg Shells'!V14</f>
        <v>0</v>
      </c>
      <c r="AD14" s="22" t="s">
        <v>138</v>
      </c>
      <c r="AE14" s="22">
        <v>6</v>
      </c>
      <c r="AI14" s="43" t="s">
        <v>119</v>
      </c>
      <c r="AJ14" s="44">
        <v>0.8</v>
      </c>
      <c r="AK14" s="45">
        <v>1.7</v>
      </c>
      <c r="AL14" s="9">
        <v>12</v>
      </c>
      <c r="AM14" s="9">
        <v>6.7</v>
      </c>
      <c r="AN14" s="9" t="s">
        <v>135</v>
      </c>
    </row>
    <row r="15" spans="1:41" ht="13" x14ac:dyDescent="0.25">
      <c r="A15" s="152" t="s">
        <v>9</v>
      </c>
      <c r="B15" s="153"/>
      <c r="C15" s="49">
        <f>'Field data and Egg Shells'!C15</f>
        <v>38</v>
      </c>
      <c r="D15" s="49">
        <f>'Field data and Egg Shells'!D15</f>
        <v>38</v>
      </c>
      <c r="E15" s="49">
        <f>'Field data and Egg Shells'!E15</f>
        <v>38</v>
      </c>
      <c r="F15" s="49">
        <f>'Field data and Egg Shells'!F15</f>
        <v>38</v>
      </c>
      <c r="G15" s="49">
        <f>'Field data and Egg Shells'!G15</f>
        <v>38</v>
      </c>
      <c r="H15" s="49">
        <f>'Field data and Egg Shells'!H15</f>
        <v>38</v>
      </c>
      <c r="I15" s="49">
        <f>'Field data and Egg Shells'!I15</f>
        <v>38</v>
      </c>
      <c r="J15" s="49">
        <f>'Field data and Egg Shells'!J15</f>
        <v>38</v>
      </c>
      <c r="K15" s="49">
        <f>'Field data and Egg Shells'!K15</f>
        <v>38</v>
      </c>
      <c r="L15" s="49">
        <f>'Field data and Egg Shells'!L15</f>
        <v>38</v>
      </c>
      <c r="M15" s="49">
        <f>'Field data and Egg Shells'!M15</f>
        <v>0</v>
      </c>
      <c r="N15" s="49">
        <f>'Field data and Egg Shells'!N15</f>
        <v>0</v>
      </c>
      <c r="O15" s="49">
        <f>'Field data and Egg Shells'!O15</f>
        <v>0</v>
      </c>
      <c r="P15" s="49">
        <f>'Field data and Egg Shells'!P15</f>
        <v>0</v>
      </c>
      <c r="Q15" s="49">
        <f>'Field data and Egg Shells'!Q15</f>
        <v>0</v>
      </c>
      <c r="R15" s="49">
        <f>'Field data and Egg Shells'!R15</f>
        <v>0</v>
      </c>
      <c r="S15" s="49">
        <f>'Field data and Egg Shells'!S15</f>
        <v>0</v>
      </c>
      <c r="T15" s="49">
        <f>'Field data and Egg Shells'!T15</f>
        <v>0</v>
      </c>
      <c r="U15" s="49">
        <f>'Field data and Egg Shells'!U15</f>
        <v>0</v>
      </c>
      <c r="V15" s="102">
        <f>'Field data and Egg Shells'!V15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Egg Shells'!C16</f>
        <v>Medium/Clay</v>
      </c>
      <c r="D16" s="104" t="str">
        <f>'Field data and Egg Shells'!D16</f>
        <v>Medium/Clay</v>
      </c>
      <c r="E16" s="104" t="str">
        <f>'Field data and Egg Shells'!E16</f>
        <v>Medium/Clay</v>
      </c>
      <c r="F16" s="104" t="str">
        <f>'Field data and Egg Shells'!F16</f>
        <v>Medium/Clay</v>
      </c>
      <c r="G16" s="104" t="str">
        <f>'Field data and Egg Shells'!G16</f>
        <v>Medium/Clay</v>
      </c>
      <c r="H16" s="104" t="str">
        <f>'Field data and Egg Shells'!H16</f>
        <v>Medium/Clay</v>
      </c>
      <c r="I16" s="104" t="str">
        <f>'Field data and Egg Shells'!I16</f>
        <v>Medium/Clay</v>
      </c>
      <c r="J16" s="104" t="str">
        <f>'Field data and Egg Shells'!J16</f>
        <v>Medium/Clay</v>
      </c>
      <c r="K16" s="104" t="str">
        <f>'Field data and Egg Shells'!K16</f>
        <v>Medium/Clay</v>
      </c>
      <c r="L16" s="104" t="str">
        <f>'Field data and Egg Shells'!L16</f>
        <v>Medium/Clay</v>
      </c>
      <c r="M16" s="104">
        <f>'Field data and Egg Shells'!M16</f>
        <v>0</v>
      </c>
      <c r="N16" s="104">
        <f>'Field data and Egg Shells'!N16</f>
        <v>0</v>
      </c>
      <c r="O16" s="104">
        <f>'Field data and Egg Shells'!O16</f>
        <v>0</v>
      </c>
      <c r="P16" s="104">
        <f>'Field data and Egg Shells'!P16</f>
        <v>0</v>
      </c>
      <c r="Q16" s="104">
        <f>'Field data and Egg Shells'!Q16</f>
        <v>0</v>
      </c>
      <c r="R16" s="104">
        <f>'Field data and Egg Shells'!R16</f>
        <v>0</v>
      </c>
      <c r="S16" s="104">
        <f>'Field data and Egg Shells'!S16</f>
        <v>0</v>
      </c>
      <c r="T16" s="104">
        <f>'Field data and Egg Shells'!T16</f>
        <v>0</v>
      </c>
      <c r="U16" s="104">
        <f>'Field data and Egg Shells'!U16</f>
        <v>0</v>
      </c>
      <c r="V16" s="105">
        <f>'Field data and Egg Shells'!V16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f t="shared" si="1"/>
        <v>-64.599999999999994</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(VLOOKUP(D$14,$AI2:$AK24,3,FALSE))*D$15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-228</v>
      </c>
      <c r="L23" s="12">
        <f t="shared" si="3"/>
        <v>-228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5</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8</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11</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12</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4</v>
      </c>
      <c r="E57" s="8">
        <f t="shared" si="13"/>
        <v>5</v>
      </c>
      <c r="F57" s="8">
        <f t="shared" si="13"/>
        <v>7</v>
      </c>
      <c r="G57" s="8">
        <f t="shared" si="13"/>
        <v>8</v>
      </c>
      <c r="H57" s="8">
        <f t="shared" si="13"/>
        <v>10</v>
      </c>
      <c r="I57" s="8">
        <f t="shared" si="13"/>
        <v>11</v>
      </c>
      <c r="J57" s="8">
        <f t="shared" si="13"/>
        <v>12</v>
      </c>
      <c r="K57" s="8">
        <f t="shared" si="13"/>
        <v>13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5.7</v>
      </c>
      <c r="C60" s="64">
        <f t="shared" ref="C60:U60" si="14">D10</f>
        <v>5.8</v>
      </c>
      <c r="D60" s="64">
        <f t="shared" si="14"/>
        <v>6.1</v>
      </c>
      <c r="E60" s="64">
        <f t="shared" si="14"/>
        <v>6.1</v>
      </c>
      <c r="F60" s="64">
        <f t="shared" si="14"/>
        <v>5.5</v>
      </c>
      <c r="G60" s="64">
        <f t="shared" si="14"/>
        <v>5.6</v>
      </c>
      <c r="H60" s="64">
        <f t="shared" si="14"/>
        <v>6.1</v>
      </c>
      <c r="I60" s="64">
        <f t="shared" si="14"/>
        <v>5.6</v>
      </c>
      <c r="J60" s="64">
        <f t="shared" si="14"/>
        <v>5.8</v>
      </c>
      <c r="K60" s="64">
        <f t="shared" si="14"/>
        <v>5.8</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v>
      </c>
      <c r="C64" s="65">
        <f t="shared" ref="C64:U64" si="17">(C59-C60)*C61</f>
        <v>2.4000000000000021</v>
      </c>
      <c r="D64" s="65">
        <f t="shared" si="17"/>
        <v>0.6000000000000032</v>
      </c>
      <c r="E64" s="65">
        <f t="shared" si="17"/>
        <v>0.6000000000000032</v>
      </c>
      <c r="F64" s="65">
        <f t="shared" si="17"/>
        <v>4.2000000000000011</v>
      </c>
      <c r="G64" s="65">
        <f t="shared" si="17"/>
        <v>3.6000000000000032</v>
      </c>
      <c r="H64" s="65">
        <f t="shared" si="17"/>
        <v>0.6000000000000032</v>
      </c>
      <c r="I64" s="65">
        <f t="shared" si="17"/>
        <v>3.6000000000000032</v>
      </c>
      <c r="J64" s="65">
        <f t="shared" si="17"/>
        <v>2.4000000000000021</v>
      </c>
      <c r="K64" s="65">
        <f t="shared" si="17"/>
        <v>2.4000000000000021</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v>
      </c>
      <c r="C65" s="65">
        <f t="shared" ref="C65:U65" si="18">C63-C64</f>
        <v>-2.4000000000000021</v>
      </c>
      <c r="D65" s="65">
        <f t="shared" si="18"/>
        <v>-0.6000000000000032</v>
      </c>
      <c r="E65" s="65">
        <f t="shared" si="18"/>
        <v>-0.6000000000000032</v>
      </c>
      <c r="F65" s="65">
        <f t="shared" si="18"/>
        <v>-4.2000000000000011</v>
      </c>
      <c r="G65" s="65">
        <f t="shared" si="18"/>
        <v>-3.6000000000000032</v>
      </c>
      <c r="H65" s="65">
        <f t="shared" si="18"/>
        <v>-0.6000000000000032</v>
      </c>
      <c r="I65" s="65">
        <f t="shared" si="18"/>
        <v>-3.6000000000000032</v>
      </c>
      <c r="J65" s="65">
        <f t="shared" si="18"/>
        <v>-2.4000000000000021</v>
      </c>
      <c r="K65" s="65">
        <f t="shared" si="18"/>
        <v>-2.4000000000000021</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Egg Shells'!C1:D1</f>
        <v>PAN-032332</v>
      </c>
      <c r="D1" s="167"/>
      <c r="E1" s="106" t="s">
        <v>45</v>
      </c>
      <c r="F1" s="113">
        <f>'Field data and Egg Shells'!F1</f>
        <v>28.8</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Egg Shells'!C2:D2</f>
        <v>EPR-BB3505LT</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Egg Shells'!C3:D3</f>
        <v>D Wise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Egg Shells'!C4:D4</f>
        <v>Fields Farm, Fields Lane, Willington, Tallarn Green, Wrexham, SY14 7LR</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Egg Shells'!C5:D5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Egg Shells'!C8</f>
        <v>1</v>
      </c>
      <c r="D8" s="49">
        <f>'Field data and Egg Shells'!D8</f>
        <v>2</v>
      </c>
      <c r="E8" s="49">
        <f>'Field data and Egg Shells'!E8</f>
        <v>4</v>
      </c>
      <c r="F8" s="49">
        <f>'Field data and Egg Shells'!F8</f>
        <v>5</v>
      </c>
      <c r="G8" s="49">
        <f>'Field data and Egg Shells'!G8</f>
        <v>7</v>
      </c>
      <c r="H8" s="49">
        <f>'Field data and Egg Shells'!H8</f>
        <v>8</v>
      </c>
      <c r="I8" s="49">
        <f>'Field data and Egg Shells'!I8</f>
        <v>10</v>
      </c>
      <c r="J8" s="49">
        <f>'Field data and Egg Shells'!J8</f>
        <v>11</v>
      </c>
      <c r="K8" s="49">
        <f>'Field data and Egg Shells'!K8</f>
        <v>12</v>
      </c>
      <c r="L8" s="49">
        <f>'Field data and Egg Shells'!L8</f>
        <v>13</v>
      </c>
      <c r="M8" s="49">
        <f>'Field data and Egg Shells'!M8</f>
        <v>0</v>
      </c>
      <c r="N8" s="49">
        <f>'Field data and Egg Shells'!N8</f>
        <v>0</v>
      </c>
      <c r="O8" s="49">
        <f>'Field data and Egg Shells'!O8</f>
        <v>0</v>
      </c>
      <c r="P8" s="49">
        <f>'Field data and Egg Shells'!P8</f>
        <v>0</v>
      </c>
      <c r="Q8" s="49">
        <f>'Field data and Egg Shells'!Q8</f>
        <v>0</v>
      </c>
      <c r="R8" s="49">
        <f>'Field data and Egg Shells'!R8</f>
        <v>0</v>
      </c>
      <c r="S8" s="49">
        <f>'Field data and Egg Shells'!S8</f>
        <v>0</v>
      </c>
      <c r="T8" s="49">
        <f>'Field data and Egg Shells'!T8</f>
        <v>0</v>
      </c>
      <c r="U8" s="49">
        <f>'Field data and Egg Shells'!U8</f>
        <v>0</v>
      </c>
      <c r="V8" s="102">
        <f>'Field data and Egg Shells'!V8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Egg Shells'!C9</f>
        <v>m</v>
      </c>
      <c r="D9" s="49" t="str">
        <f>'Field data and Egg Shells'!D9</f>
        <v>m</v>
      </c>
      <c r="E9" s="49" t="str">
        <f>'Field data and Egg Shells'!E9</f>
        <v>m</v>
      </c>
      <c r="F9" s="49" t="str">
        <f>'Field data and Egg Shells'!F9</f>
        <v>m</v>
      </c>
      <c r="G9" s="49" t="str">
        <f>'Field data and Egg Shells'!G9</f>
        <v>m</v>
      </c>
      <c r="H9" s="49" t="str">
        <f>'Field data and Egg Shells'!H9</f>
        <v>m</v>
      </c>
      <c r="I9" s="49" t="str">
        <f>'Field data and Egg Shells'!I9</f>
        <v>m</v>
      </c>
      <c r="J9" s="49" t="str">
        <f>'Field data and Egg Shells'!J9</f>
        <v>m</v>
      </c>
      <c r="K9" s="49" t="str">
        <f>'Field data and Egg Shells'!K9</f>
        <v>m</v>
      </c>
      <c r="L9" s="49" t="str">
        <f>'Field data and Egg Shells'!L9</f>
        <v>m</v>
      </c>
      <c r="M9" s="49">
        <f>'Field data and Egg Shells'!M9</f>
        <v>0</v>
      </c>
      <c r="N9" s="49">
        <f>'Field data and Egg Shells'!N9</f>
        <v>0</v>
      </c>
      <c r="O9" s="49">
        <f>'Field data and Egg Shells'!O9</f>
        <v>0</v>
      </c>
      <c r="P9" s="49">
        <f>'Field data and Egg Shells'!P9</f>
        <v>0</v>
      </c>
      <c r="Q9" s="49">
        <f>'Field data and Egg Shells'!Q9</f>
        <v>0</v>
      </c>
      <c r="R9" s="49">
        <f>'Field data and Egg Shells'!R9</f>
        <v>0</v>
      </c>
      <c r="S9" s="49">
        <f>'Field data and Egg Shells'!S9</f>
        <v>0</v>
      </c>
      <c r="T9" s="49">
        <f>'Field data and Egg Shells'!T9</f>
        <v>0</v>
      </c>
      <c r="U9" s="49">
        <f>'Field data and Egg Shells'!U9</f>
        <v>0</v>
      </c>
      <c r="V9" s="102">
        <f>'Field data and Egg Shells'!V9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Egg Shells'!C10</f>
        <v>5.7</v>
      </c>
      <c r="D10" s="49">
        <f>'Field data and Egg Shells'!D10</f>
        <v>5.8</v>
      </c>
      <c r="E10" s="49">
        <f>'Field data and Egg Shells'!E10</f>
        <v>6.1</v>
      </c>
      <c r="F10" s="49">
        <f>'Field data and Egg Shells'!F10</f>
        <v>6.1</v>
      </c>
      <c r="G10" s="49">
        <f>'Field data and Egg Shells'!G10</f>
        <v>5.5</v>
      </c>
      <c r="H10" s="49">
        <f>'Field data and Egg Shells'!H10</f>
        <v>5.6</v>
      </c>
      <c r="I10" s="49">
        <f>'Field data and Egg Shells'!I10</f>
        <v>6.1</v>
      </c>
      <c r="J10" s="49">
        <f>'Field data and Egg Shells'!J10</f>
        <v>5.6</v>
      </c>
      <c r="K10" s="49">
        <f>'Field data and Egg Shells'!K10</f>
        <v>5.8</v>
      </c>
      <c r="L10" s="49">
        <f>'Field data and Egg Shells'!L10</f>
        <v>5.8</v>
      </c>
      <c r="M10" s="49">
        <f>'Field data and Egg Shells'!M10</f>
        <v>0</v>
      </c>
      <c r="N10" s="49">
        <f>'Field data and Egg Shells'!N10</f>
        <v>0</v>
      </c>
      <c r="O10" s="49">
        <f>'Field data and Egg Shells'!O10</f>
        <v>0</v>
      </c>
      <c r="P10" s="49">
        <f>'Field data and Egg Shells'!P10</f>
        <v>0</v>
      </c>
      <c r="Q10" s="49">
        <f>'Field data and Egg Shells'!Q10</f>
        <v>0</v>
      </c>
      <c r="R10" s="49">
        <f>'Field data and Egg Shells'!R10</f>
        <v>0</v>
      </c>
      <c r="S10" s="49">
        <f>'Field data and Egg Shells'!S10</f>
        <v>0</v>
      </c>
      <c r="T10" s="49">
        <f>'Field data and Egg Shells'!T10</f>
        <v>0</v>
      </c>
      <c r="U10" s="49">
        <f>'Field data and Egg Shells'!U10</f>
        <v>0</v>
      </c>
      <c r="V10" s="102">
        <f>'Field data and Egg Shells'!V10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Egg Shells'!C11</f>
        <v>3</v>
      </c>
      <c r="D11" s="49">
        <f>'Field data and Egg Shells'!D11</f>
        <v>2</v>
      </c>
      <c r="E11" s="49">
        <f>'Field data and Egg Shells'!E11</f>
        <v>2</v>
      </c>
      <c r="F11" s="49">
        <f>'Field data and Egg Shells'!F11</f>
        <v>3</v>
      </c>
      <c r="G11" s="49">
        <f>'Field data and Egg Shells'!G11</f>
        <v>3</v>
      </c>
      <c r="H11" s="49">
        <f>'Field data and Egg Shells'!H11</f>
        <v>1</v>
      </c>
      <c r="I11" s="49">
        <f>'Field data and Egg Shells'!I11</f>
        <v>3</v>
      </c>
      <c r="J11" s="49">
        <f>'Field data and Egg Shells'!J11</f>
        <v>3</v>
      </c>
      <c r="K11" s="49">
        <f>'Field data and Egg Shells'!K11</f>
        <v>3</v>
      </c>
      <c r="L11" s="49">
        <f>'Field data and Egg Shells'!L11</f>
        <v>3</v>
      </c>
      <c r="M11" s="49">
        <f>'Field data and Egg Shells'!M11</f>
        <v>0</v>
      </c>
      <c r="N11" s="49">
        <f>'Field data and Egg Shells'!N11</f>
        <v>0</v>
      </c>
      <c r="O11" s="49">
        <f>'Field data and Egg Shells'!O11</f>
        <v>0</v>
      </c>
      <c r="P11" s="49">
        <f>'Field data and Egg Shells'!P11</f>
        <v>0</v>
      </c>
      <c r="Q11" s="49">
        <f>'Field data and Egg Shells'!Q11</f>
        <v>0</v>
      </c>
      <c r="R11" s="49">
        <f>'Field data and Egg Shells'!R11</f>
        <v>0</v>
      </c>
      <c r="S11" s="49">
        <f>'Field data and Egg Shells'!S11</f>
        <v>0</v>
      </c>
      <c r="T11" s="49">
        <f>'Field data and Egg Shells'!T11</f>
        <v>0</v>
      </c>
      <c r="U11" s="49">
        <f>'Field data and Egg Shells'!U11</f>
        <v>0</v>
      </c>
      <c r="V11" s="102">
        <f>'Field data and Egg Shells'!V11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Egg Shells'!C12</f>
        <v>2</v>
      </c>
      <c r="D12" s="49">
        <f>'Field data and Egg Shells'!D12</f>
        <v>1</v>
      </c>
      <c r="E12" s="49">
        <f>'Field data and Egg Shells'!E12</f>
        <v>1</v>
      </c>
      <c r="F12" s="49">
        <f>'Field data and Egg Shells'!F12</f>
        <v>2</v>
      </c>
      <c r="G12" s="49">
        <f>'Field data and Egg Shells'!G12</f>
        <v>1</v>
      </c>
      <c r="H12" s="49">
        <f>'Field data and Egg Shells'!H12</f>
        <v>1</v>
      </c>
      <c r="I12" s="49">
        <f>'Field data and Egg Shells'!I12</f>
        <v>3</v>
      </c>
      <c r="J12" s="49">
        <f>'Field data and Egg Shells'!J12</f>
        <v>2</v>
      </c>
      <c r="K12" s="49">
        <f>'Field data and Egg Shells'!K12</f>
        <v>2</v>
      </c>
      <c r="L12" s="49">
        <f>'Field data and Egg Shells'!L12</f>
        <v>2</v>
      </c>
      <c r="M12" s="49">
        <f>'Field data and Egg Shells'!M12</f>
        <v>0</v>
      </c>
      <c r="N12" s="49">
        <f>'Field data and Egg Shells'!N12</f>
        <v>0</v>
      </c>
      <c r="O12" s="49">
        <f>'Field data and Egg Shells'!O12</f>
        <v>0</v>
      </c>
      <c r="P12" s="49">
        <f>'Field data and Egg Shells'!P12</f>
        <v>0</v>
      </c>
      <c r="Q12" s="49">
        <f>'Field data and Egg Shells'!Q12</f>
        <v>0</v>
      </c>
      <c r="R12" s="49">
        <f>'Field data and Egg Shells'!R12</f>
        <v>0</v>
      </c>
      <c r="S12" s="49">
        <f>'Field data and Egg Shells'!S12</f>
        <v>0</v>
      </c>
      <c r="T12" s="49">
        <f>'Field data and Egg Shells'!T12</f>
        <v>0</v>
      </c>
      <c r="U12" s="49">
        <f>'Field data and Egg Shells'!U12</f>
        <v>0</v>
      </c>
      <c r="V12" s="102">
        <f>'Field data and Egg Shells'!V12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Egg Shells'!C13</f>
        <v>2</v>
      </c>
      <c r="D13" s="49">
        <f>'Field data and Egg Shells'!D13</f>
        <v>2</v>
      </c>
      <c r="E13" s="49">
        <f>'Field data and Egg Shells'!E13</f>
        <v>1</v>
      </c>
      <c r="F13" s="49">
        <f>'Field data and Egg Shells'!F13</f>
        <v>2</v>
      </c>
      <c r="G13" s="49">
        <f>'Field data and Egg Shells'!G13</f>
        <v>1</v>
      </c>
      <c r="H13" s="49">
        <f>'Field data and Egg Shells'!H13</f>
        <v>1</v>
      </c>
      <c r="I13" s="49">
        <f>'Field data and Egg Shells'!I13</f>
        <v>2</v>
      </c>
      <c r="J13" s="49">
        <f>'Field data and Egg Shells'!J13</f>
        <v>2</v>
      </c>
      <c r="K13" s="49">
        <f>'Field data and Egg Shells'!K13</f>
        <v>2</v>
      </c>
      <c r="L13" s="49">
        <f>'Field data and Egg Shells'!L13</f>
        <v>1</v>
      </c>
      <c r="M13" s="49">
        <f>'Field data and Egg Shells'!M13</f>
        <v>0</v>
      </c>
      <c r="N13" s="49">
        <f>'Field data and Egg Shells'!N13</f>
        <v>0</v>
      </c>
      <c r="O13" s="49">
        <f>'Field data and Egg Shells'!O13</f>
        <v>0</v>
      </c>
      <c r="P13" s="49">
        <f>'Field data and Egg Shells'!P13</f>
        <v>0</v>
      </c>
      <c r="Q13" s="49">
        <f>'Field data and Egg Shells'!Q13</f>
        <v>0</v>
      </c>
      <c r="R13" s="49">
        <f>'Field data and Egg Shells'!R13</f>
        <v>0</v>
      </c>
      <c r="S13" s="49">
        <f>'Field data and Egg Shells'!S13</f>
        <v>0</v>
      </c>
      <c r="T13" s="49">
        <f>'Field data and Egg Shells'!T13</f>
        <v>0</v>
      </c>
      <c r="U13" s="49">
        <f>'Field data and Egg Shells'!U13</f>
        <v>0</v>
      </c>
      <c r="V13" s="102">
        <f>'Field data and Egg Shells'!V13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Egg Shells'!C14</f>
        <v xml:space="preserve">Grass Silage (25% DM) </v>
      </c>
      <c r="D14" s="83" t="str">
        <f>'Field data and Egg Shells'!D14</f>
        <v xml:space="preserve">Grass Silage (25% DM) </v>
      </c>
      <c r="E14" s="83" t="str">
        <f>'Field data and Egg Shells'!E14</f>
        <v xml:space="preserve">Grass Silage (25% DM) </v>
      </c>
      <c r="F14" s="83" t="str">
        <f>'Field data and Egg Shells'!F14</f>
        <v xml:space="preserve">Grass Silage (25% DM) </v>
      </c>
      <c r="G14" s="83" t="str">
        <f>'Field data and Egg Shells'!G14</f>
        <v xml:space="preserve">Grass Silage (25% DM) </v>
      </c>
      <c r="H14" s="83" t="str">
        <f>'Field data and Egg Shells'!H14</f>
        <v xml:space="preserve">Grass Silage (25% DM) </v>
      </c>
      <c r="I14" s="83" t="str">
        <f>'Field data and Egg Shells'!I14</f>
        <v xml:space="preserve">Grass Silage (25% DM) </v>
      </c>
      <c r="J14" s="83" t="str">
        <f>'Field data and Egg Shells'!J14</f>
        <v xml:space="preserve">Grass Silage (25% DM) </v>
      </c>
      <c r="K14" s="83" t="str">
        <f>'Field data and Egg Shells'!K14</f>
        <v xml:space="preserve">Grass Silage (25% DM) </v>
      </c>
      <c r="L14" s="83" t="str">
        <f>'Field data and Egg Shells'!L14</f>
        <v xml:space="preserve">Grass Silage (25% DM) </v>
      </c>
      <c r="M14" s="83">
        <f>'Field data and Egg Shells'!M14</f>
        <v>0</v>
      </c>
      <c r="N14" s="83">
        <f>'Field data and Egg Shells'!N14</f>
        <v>0</v>
      </c>
      <c r="O14" s="83">
        <f>'Field data and Egg Shells'!O14</f>
        <v>0</v>
      </c>
      <c r="P14" s="83">
        <f>'Field data and Egg Shells'!P14</f>
        <v>0</v>
      </c>
      <c r="Q14" s="83">
        <f>'Field data and Egg Shells'!Q14</f>
        <v>0</v>
      </c>
      <c r="R14" s="83">
        <f>'Field data and Egg Shells'!R14</f>
        <v>0</v>
      </c>
      <c r="S14" s="83">
        <f>'Field data and Egg Shells'!S14</f>
        <v>0</v>
      </c>
      <c r="T14" s="83">
        <f>'Field data and Egg Shells'!T14</f>
        <v>0</v>
      </c>
      <c r="U14" s="83">
        <f>'Field data and Egg Shells'!U14</f>
        <v>0</v>
      </c>
      <c r="V14" s="103">
        <f>'Field data and Egg Shells'!V14</f>
        <v>0</v>
      </c>
      <c r="AD14" s="22" t="s">
        <v>138</v>
      </c>
      <c r="AE14" s="22">
        <v>6</v>
      </c>
      <c r="AI14" s="43" t="s">
        <v>119</v>
      </c>
      <c r="AJ14" s="44">
        <v>0.8</v>
      </c>
      <c r="AK14" s="45">
        <v>1.7</v>
      </c>
      <c r="AL14" s="9">
        <v>12</v>
      </c>
      <c r="AM14" s="9">
        <v>6.7</v>
      </c>
      <c r="AN14" s="9" t="s">
        <v>135</v>
      </c>
    </row>
    <row r="15" spans="1:41" ht="13" x14ac:dyDescent="0.25">
      <c r="A15" s="152" t="s">
        <v>9</v>
      </c>
      <c r="B15" s="153"/>
      <c r="C15" s="49">
        <f>'Field data and Egg Shells'!C15</f>
        <v>38</v>
      </c>
      <c r="D15" s="49">
        <f>'Field data and Egg Shells'!D15</f>
        <v>38</v>
      </c>
      <c r="E15" s="49">
        <f>'Field data and Egg Shells'!E15</f>
        <v>38</v>
      </c>
      <c r="F15" s="49">
        <f>'Field data and Egg Shells'!F15</f>
        <v>38</v>
      </c>
      <c r="G15" s="49">
        <f>'Field data and Egg Shells'!G15</f>
        <v>38</v>
      </c>
      <c r="H15" s="49">
        <f>'Field data and Egg Shells'!H15</f>
        <v>38</v>
      </c>
      <c r="I15" s="49">
        <f>'Field data and Egg Shells'!I15</f>
        <v>38</v>
      </c>
      <c r="J15" s="49">
        <f>'Field data and Egg Shells'!J15</f>
        <v>38</v>
      </c>
      <c r="K15" s="49">
        <f>'Field data and Egg Shells'!K15</f>
        <v>38</v>
      </c>
      <c r="L15" s="49">
        <f>'Field data and Egg Shells'!L15</f>
        <v>38</v>
      </c>
      <c r="M15" s="49">
        <f>'Field data and Egg Shells'!M15</f>
        <v>0</v>
      </c>
      <c r="N15" s="49">
        <f>'Field data and Egg Shells'!N15</f>
        <v>0</v>
      </c>
      <c r="O15" s="49">
        <f>'Field data and Egg Shells'!O15</f>
        <v>0</v>
      </c>
      <c r="P15" s="49">
        <f>'Field data and Egg Shells'!P15</f>
        <v>0</v>
      </c>
      <c r="Q15" s="49">
        <f>'Field data and Egg Shells'!Q15</f>
        <v>0</v>
      </c>
      <c r="R15" s="49">
        <f>'Field data and Egg Shells'!R15</f>
        <v>0</v>
      </c>
      <c r="S15" s="49">
        <f>'Field data and Egg Shells'!S15</f>
        <v>0</v>
      </c>
      <c r="T15" s="49">
        <f>'Field data and Egg Shells'!T15</f>
        <v>0</v>
      </c>
      <c r="U15" s="49">
        <f>'Field data and Egg Shells'!U15</f>
        <v>0</v>
      </c>
      <c r="V15" s="102">
        <f>'Field data and Egg Shells'!V15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Egg Shells'!C16</f>
        <v>Medium/Clay</v>
      </c>
      <c r="D16" s="104" t="str">
        <f>'Field data and Egg Shells'!D16</f>
        <v>Medium/Clay</v>
      </c>
      <c r="E16" s="104" t="str">
        <f>'Field data and Egg Shells'!E16</f>
        <v>Medium/Clay</v>
      </c>
      <c r="F16" s="104" t="str">
        <f>'Field data and Egg Shells'!F16</f>
        <v>Medium/Clay</v>
      </c>
      <c r="G16" s="104" t="str">
        <f>'Field data and Egg Shells'!G16</f>
        <v>Medium/Clay</v>
      </c>
      <c r="H16" s="104" t="str">
        <f>'Field data and Egg Shells'!H16</f>
        <v>Medium/Clay</v>
      </c>
      <c r="I16" s="104" t="str">
        <f>'Field data and Egg Shells'!I16</f>
        <v>Medium/Clay</v>
      </c>
      <c r="J16" s="104" t="str">
        <f>'Field data and Egg Shells'!J16</f>
        <v>Medium/Clay</v>
      </c>
      <c r="K16" s="104" t="str">
        <f>'Field data and Egg Shells'!K16</f>
        <v>Medium/Clay</v>
      </c>
      <c r="L16" s="104" t="str">
        <f>'Field data and Egg Shells'!L16</f>
        <v>Medium/Clay</v>
      </c>
      <c r="M16" s="104">
        <f>'Field data and Egg Shells'!M16</f>
        <v>0</v>
      </c>
      <c r="N16" s="104">
        <f>'Field data and Egg Shells'!N16</f>
        <v>0</v>
      </c>
      <c r="O16" s="104">
        <f>'Field data and Egg Shells'!O16</f>
        <v>0</v>
      </c>
      <c r="P16" s="104">
        <f>'Field data and Egg Shells'!P16</f>
        <v>0</v>
      </c>
      <c r="Q16" s="104">
        <f>'Field data and Egg Shells'!Q16</f>
        <v>0</v>
      </c>
      <c r="R16" s="104">
        <f>'Field data and Egg Shells'!R16</f>
        <v>0</v>
      </c>
      <c r="S16" s="104">
        <f>'Field data and Egg Shells'!S16</f>
        <v>0</v>
      </c>
      <c r="T16" s="104">
        <f>'Field data and Egg Shells'!T16</f>
        <v>0</v>
      </c>
      <c r="U16" s="104">
        <f>'Field data and Egg Shells'!U16</f>
        <v>0</v>
      </c>
      <c r="V16" s="105">
        <f>'Field data and Egg Shells'!V16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f t="shared" si="1"/>
        <v>-64.599999999999994</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-228</v>
      </c>
      <c r="L23" s="12">
        <f t="shared" si="3"/>
        <v>-228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5</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8</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11</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12</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4</v>
      </c>
      <c r="E57" s="8">
        <f t="shared" si="13"/>
        <v>5</v>
      </c>
      <c r="F57" s="8">
        <f t="shared" si="13"/>
        <v>7</v>
      </c>
      <c r="G57" s="8">
        <f t="shared" si="13"/>
        <v>8</v>
      </c>
      <c r="H57" s="8">
        <f t="shared" si="13"/>
        <v>10</v>
      </c>
      <c r="I57" s="8">
        <f t="shared" si="13"/>
        <v>11</v>
      </c>
      <c r="J57" s="8">
        <f t="shared" si="13"/>
        <v>12</v>
      </c>
      <c r="K57" s="8">
        <f t="shared" si="13"/>
        <v>13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5.7</v>
      </c>
      <c r="C60" s="64">
        <f t="shared" ref="C60:U60" si="14">D10</f>
        <v>5.8</v>
      </c>
      <c r="D60" s="64">
        <f t="shared" si="14"/>
        <v>6.1</v>
      </c>
      <c r="E60" s="64">
        <f t="shared" si="14"/>
        <v>6.1</v>
      </c>
      <c r="F60" s="64">
        <f t="shared" si="14"/>
        <v>5.5</v>
      </c>
      <c r="G60" s="64">
        <f t="shared" si="14"/>
        <v>5.6</v>
      </c>
      <c r="H60" s="64">
        <f t="shared" si="14"/>
        <v>6.1</v>
      </c>
      <c r="I60" s="64">
        <f t="shared" si="14"/>
        <v>5.6</v>
      </c>
      <c r="J60" s="64">
        <f t="shared" si="14"/>
        <v>5.8</v>
      </c>
      <c r="K60" s="64">
        <f t="shared" si="14"/>
        <v>5.8</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v>
      </c>
      <c r="C64" s="65">
        <f t="shared" ref="C64:U64" si="17">(C59-C60)*C61</f>
        <v>2.4000000000000021</v>
      </c>
      <c r="D64" s="65">
        <f t="shared" si="17"/>
        <v>0.6000000000000032</v>
      </c>
      <c r="E64" s="65">
        <f t="shared" si="17"/>
        <v>0.6000000000000032</v>
      </c>
      <c r="F64" s="65">
        <f t="shared" si="17"/>
        <v>4.2000000000000011</v>
      </c>
      <c r="G64" s="65">
        <f t="shared" si="17"/>
        <v>3.6000000000000032</v>
      </c>
      <c r="H64" s="65">
        <f t="shared" si="17"/>
        <v>0.6000000000000032</v>
      </c>
      <c r="I64" s="65">
        <f t="shared" si="17"/>
        <v>3.6000000000000032</v>
      </c>
      <c r="J64" s="65">
        <f t="shared" si="17"/>
        <v>2.4000000000000021</v>
      </c>
      <c r="K64" s="65">
        <f t="shared" si="17"/>
        <v>2.4000000000000021</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v>
      </c>
      <c r="C65" s="65">
        <f t="shared" ref="C65:U65" si="18">C63-C64</f>
        <v>-2.4000000000000021</v>
      </c>
      <c r="D65" s="65">
        <f t="shared" si="18"/>
        <v>-0.6000000000000032</v>
      </c>
      <c r="E65" s="65">
        <f t="shared" si="18"/>
        <v>-0.6000000000000032</v>
      </c>
      <c r="F65" s="65">
        <f t="shared" si="18"/>
        <v>-4.2000000000000011</v>
      </c>
      <c r="G65" s="65">
        <f t="shared" si="18"/>
        <v>-3.6000000000000032</v>
      </c>
      <c r="H65" s="65">
        <f t="shared" si="18"/>
        <v>-0.6000000000000032</v>
      </c>
      <c r="I65" s="65">
        <f t="shared" si="18"/>
        <v>-3.6000000000000032</v>
      </c>
      <c r="J65" s="65">
        <f t="shared" si="18"/>
        <v>-2.4000000000000021</v>
      </c>
      <c r="K65" s="65">
        <f t="shared" si="18"/>
        <v>-2.4000000000000021</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58" t="s">
        <v>41</v>
      </c>
      <c r="B1" s="159"/>
      <c r="C1" s="166" t="str">
        <f>'Field data and Egg Shells'!C1:D1</f>
        <v>PAN-032332</v>
      </c>
      <c r="D1" s="167"/>
      <c r="E1" s="106" t="s">
        <v>45</v>
      </c>
      <c r="F1" s="113">
        <f>'Field data and Egg Shells'!F1</f>
        <v>28.8</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Egg Shells'!C2:D2</f>
        <v>EPR-BB3505LT</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Egg Shells'!C3:D3</f>
        <v>D Wise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Egg Shells'!C4:D4</f>
        <v>Fields Farm, Fields Lane, Willington, Tallarn Green, Wrexham, SY14 7LR</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Egg Shells'!C5:D5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Egg Shells'!C8</f>
        <v>1</v>
      </c>
      <c r="D8" s="49">
        <f>'Field data and Egg Shells'!D8</f>
        <v>2</v>
      </c>
      <c r="E8" s="49">
        <f>'Field data and Egg Shells'!E8</f>
        <v>4</v>
      </c>
      <c r="F8" s="49">
        <f>'Field data and Egg Shells'!F8</f>
        <v>5</v>
      </c>
      <c r="G8" s="49">
        <f>'Field data and Egg Shells'!G8</f>
        <v>7</v>
      </c>
      <c r="H8" s="49">
        <f>'Field data and Egg Shells'!H8</f>
        <v>8</v>
      </c>
      <c r="I8" s="49">
        <f>'Field data and Egg Shells'!I8</f>
        <v>10</v>
      </c>
      <c r="J8" s="49">
        <f>'Field data and Egg Shells'!J8</f>
        <v>11</v>
      </c>
      <c r="K8" s="49">
        <f>'Field data and Egg Shells'!K8</f>
        <v>12</v>
      </c>
      <c r="L8" s="49">
        <f>'Field data and Egg Shells'!L8</f>
        <v>13</v>
      </c>
      <c r="M8" s="49">
        <f>'Field data and Egg Shells'!M8</f>
        <v>0</v>
      </c>
      <c r="N8" s="49">
        <f>'Field data and Egg Shells'!N8</f>
        <v>0</v>
      </c>
      <c r="O8" s="49">
        <f>'Field data and Egg Shells'!O8</f>
        <v>0</v>
      </c>
      <c r="P8" s="49">
        <f>'Field data and Egg Shells'!P8</f>
        <v>0</v>
      </c>
      <c r="Q8" s="49">
        <f>'Field data and Egg Shells'!Q8</f>
        <v>0</v>
      </c>
      <c r="R8" s="49">
        <f>'Field data and Egg Shells'!R8</f>
        <v>0</v>
      </c>
      <c r="S8" s="49">
        <f>'Field data and Egg Shells'!S8</f>
        <v>0</v>
      </c>
      <c r="T8" s="49">
        <f>'Field data and Egg Shells'!T8</f>
        <v>0</v>
      </c>
      <c r="U8" s="49">
        <f>'Field data and Egg Shells'!U8</f>
        <v>0</v>
      </c>
      <c r="V8" s="102">
        <f>'Field data and Egg Shells'!V8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Egg Shells'!C9</f>
        <v>m</v>
      </c>
      <c r="D9" s="49" t="str">
        <f>'Field data and Egg Shells'!D9</f>
        <v>m</v>
      </c>
      <c r="E9" s="49" t="str">
        <f>'Field data and Egg Shells'!E9</f>
        <v>m</v>
      </c>
      <c r="F9" s="49" t="str">
        <f>'Field data and Egg Shells'!F9</f>
        <v>m</v>
      </c>
      <c r="G9" s="49" t="str">
        <f>'Field data and Egg Shells'!G9</f>
        <v>m</v>
      </c>
      <c r="H9" s="49" t="str">
        <f>'Field data and Egg Shells'!H9</f>
        <v>m</v>
      </c>
      <c r="I9" s="49" t="str">
        <f>'Field data and Egg Shells'!I9</f>
        <v>m</v>
      </c>
      <c r="J9" s="49" t="str">
        <f>'Field data and Egg Shells'!J9</f>
        <v>m</v>
      </c>
      <c r="K9" s="49" t="str">
        <f>'Field data and Egg Shells'!K9</f>
        <v>m</v>
      </c>
      <c r="L9" s="49" t="str">
        <f>'Field data and Egg Shells'!L9</f>
        <v>m</v>
      </c>
      <c r="M9" s="49">
        <f>'Field data and Egg Shells'!M9</f>
        <v>0</v>
      </c>
      <c r="N9" s="49">
        <f>'Field data and Egg Shells'!N9</f>
        <v>0</v>
      </c>
      <c r="O9" s="49">
        <f>'Field data and Egg Shells'!O9</f>
        <v>0</v>
      </c>
      <c r="P9" s="49">
        <f>'Field data and Egg Shells'!P9</f>
        <v>0</v>
      </c>
      <c r="Q9" s="49">
        <f>'Field data and Egg Shells'!Q9</f>
        <v>0</v>
      </c>
      <c r="R9" s="49">
        <f>'Field data and Egg Shells'!R9</f>
        <v>0</v>
      </c>
      <c r="S9" s="49">
        <f>'Field data and Egg Shells'!S9</f>
        <v>0</v>
      </c>
      <c r="T9" s="49">
        <f>'Field data and Egg Shells'!T9</f>
        <v>0</v>
      </c>
      <c r="U9" s="49">
        <f>'Field data and Egg Shells'!U9</f>
        <v>0</v>
      </c>
      <c r="V9" s="102">
        <f>'Field data and Egg Shells'!V9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Egg Shells'!C10</f>
        <v>5.7</v>
      </c>
      <c r="D10" s="49">
        <f>'Field data and Egg Shells'!D10</f>
        <v>5.8</v>
      </c>
      <c r="E10" s="49">
        <f>'Field data and Egg Shells'!E10</f>
        <v>6.1</v>
      </c>
      <c r="F10" s="49">
        <f>'Field data and Egg Shells'!F10</f>
        <v>6.1</v>
      </c>
      <c r="G10" s="49">
        <f>'Field data and Egg Shells'!G10</f>
        <v>5.5</v>
      </c>
      <c r="H10" s="49">
        <f>'Field data and Egg Shells'!H10</f>
        <v>5.6</v>
      </c>
      <c r="I10" s="49">
        <f>'Field data and Egg Shells'!I10</f>
        <v>6.1</v>
      </c>
      <c r="J10" s="49">
        <f>'Field data and Egg Shells'!J10</f>
        <v>5.6</v>
      </c>
      <c r="K10" s="49">
        <f>'Field data and Egg Shells'!K10</f>
        <v>5.8</v>
      </c>
      <c r="L10" s="49">
        <f>'Field data and Egg Shells'!L10</f>
        <v>5.8</v>
      </c>
      <c r="M10" s="49">
        <f>'Field data and Egg Shells'!M10</f>
        <v>0</v>
      </c>
      <c r="N10" s="49">
        <f>'Field data and Egg Shells'!N10</f>
        <v>0</v>
      </c>
      <c r="O10" s="49">
        <f>'Field data and Egg Shells'!O10</f>
        <v>0</v>
      </c>
      <c r="P10" s="49">
        <f>'Field data and Egg Shells'!P10</f>
        <v>0</v>
      </c>
      <c r="Q10" s="49">
        <f>'Field data and Egg Shells'!Q10</f>
        <v>0</v>
      </c>
      <c r="R10" s="49">
        <f>'Field data and Egg Shells'!R10</f>
        <v>0</v>
      </c>
      <c r="S10" s="49">
        <f>'Field data and Egg Shells'!S10</f>
        <v>0</v>
      </c>
      <c r="T10" s="49">
        <f>'Field data and Egg Shells'!T10</f>
        <v>0</v>
      </c>
      <c r="U10" s="49">
        <f>'Field data and Egg Shells'!U10</f>
        <v>0</v>
      </c>
      <c r="V10" s="102">
        <f>'Field data and Egg Shells'!V10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Egg Shells'!C11</f>
        <v>3</v>
      </c>
      <c r="D11" s="49">
        <f>'Field data and Egg Shells'!D11</f>
        <v>2</v>
      </c>
      <c r="E11" s="49">
        <f>'Field data and Egg Shells'!E11</f>
        <v>2</v>
      </c>
      <c r="F11" s="49">
        <f>'Field data and Egg Shells'!F11</f>
        <v>3</v>
      </c>
      <c r="G11" s="49">
        <f>'Field data and Egg Shells'!G11</f>
        <v>3</v>
      </c>
      <c r="H11" s="49">
        <f>'Field data and Egg Shells'!H11</f>
        <v>1</v>
      </c>
      <c r="I11" s="49">
        <f>'Field data and Egg Shells'!I11</f>
        <v>3</v>
      </c>
      <c r="J11" s="49">
        <f>'Field data and Egg Shells'!J11</f>
        <v>3</v>
      </c>
      <c r="K11" s="49">
        <f>'Field data and Egg Shells'!K11</f>
        <v>3</v>
      </c>
      <c r="L11" s="49">
        <f>'Field data and Egg Shells'!L11</f>
        <v>3</v>
      </c>
      <c r="M11" s="49">
        <f>'Field data and Egg Shells'!M11</f>
        <v>0</v>
      </c>
      <c r="N11" s="49">
        <f>'Field data and Egg Shells'!N11</f>
        <v>0</v>
      </c>
      <c r="O11" s="49">
        <f>'Field data and Egg Shells'!O11</f>
        <v>0</v>
      </c>
      <c r="P11" s="49">
        <f>'Field data and Egg Shells'!P11</f>
        <v>0</v>
      </c>
      <c r="Q11" s="49">
        <f>'Field data and Egg Shells'!Q11</f>
        <v>0</v>
      </c>
      <c r="R11" s="49">
        <f>'Field data and Egg Shells'!R11</f>
        <v>0</v>
      </c>
      <c r="S11" s="49">
        <f>'Field data and Egg Shells'!S11</f>
        <v>0</v>
      </c>
      <c r="T11" s="49">
        <f>'Field data and Egg Shells'!T11</f>
        <v>0</v>
      </c>
      <c r="U11" s="49">
        <f>'Field data and Egg Shells'!U11</f>
        <v>0</v>
      </c>
      <c r="V11" s="102">
        <f>'Field data and Egg Shells'!V11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Egg Shells'!C12</f>
        <v>2</v>
      </c>
      <c r="D12" s="49">
        <f>'Field data and Egg Shells'!D12</f>
        <v>1</v>
      </c>
      <c r="E12" s="49">
        <f>'Field data and Egg Shells'!E12</f>
        <v>1</v>
      </c>
      <c r="F12" s="49">
        <f>'Field data and Egg Shells'!F12</f>
        <v>2</v>
      </c>
      <c r="G12" s="49">
        <f>'Field data and Egg Shells'!G12</f>
        <v>1</v>
      </c>
      <c r="H12" s="49">
        <f>'Field data and Egg Shells'!H12</f>
        <v>1</v>
      </c>
      <c r="I12" s="49">
        <f>'Field data and Egg Shells'!I12</f>
        <v>3</v>
      </c>
      <c r="J12" s="49">
        <f>'Field data and Egg Shells'!J12</f>
        <v>2</v>
      </c>
      <c r="K12" s="49">
        <f>'Field data and Egg Shells'!K12</f>
        <v>2</v>
      </c>
      <c r="L12" s="49">
        <f>'Field data and Egg Shells'!L12</f>
        <v>2</v>
      </c>
      <c r="M12" s="49">
        <f>'Field data and Egg Shells'!M12</f>
        <v>0</v>
      </c>
      <c r="N12" s="49">
        <f>'Field data and Egg Shells'!N12</f>
        <v>0</v>
      </c>
      <c r="O12" s="49">
        <f>'Field data and Egg Shells'!O12</f>
        <v>0</v>
      </c>
      <c r="P12" s="49">
        <f>'Field data and Egg Shells'!P12</f>
        <v>0</v>
      </c>
      <c r="Q12" s="49">
        <f>'Field data and Egg Shells'!Q12</f>
        <v>0</v>
      </c>
      <c r="R12" s="49">
        <f>'Field data and Egg Shells'!R12</f>
        <v>0</v>
      </c>
      <c r="S12" s="49">
        <f>'Field data and Egg Shells'!S12</f>
        <v>0</v>
      </c>
      <c r="T12" s="49">
        <f>'Field data and Egg Shells'!T12</f>
        <v>0</v>
      </c>
      <c r="U12" s="49">
        <f>'Field data and Egg Shells'!U12</f>
        <v>0</v>
      </c>
      <c r="V12" s="102">
        <f>'Field data and Egg Shells'!V12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Egg Shells'!C13</f>
        <v>2</v>
      </c>
      <c r="D13" s="49">
        <f>'Field data and Egg Shells'!D13</f>
        <v>2</v>
      </c>
      <c r="E13" s="49">
        <f>'Field data and Egg Shells'!E13</f>
        <v>1</v>
      </c>
      <c r="F13" s="49">
        <f>'Field data and Egg Shells'!F13</f>
        <v>2</v>
      </c>
      <c r="G13" s="49">
        <f>'Field data and Egg Shells'!G13</f>
        <v>1</v>
      </c>
      <c r="H13" s="49">
        <f>'Field data and Egg Shells'!H13</f>
        <v>1</v>
      </c>
      <c r="I13" s="49">
        <f>'Field data and Egg Shells'!I13</f>
        <v>2</v>
      </c>
      <c r="J13" s="49">
        <f>'Field data and Egg Shells'!J13</f>
        <v>2</v>
      </c>
      <c r="K13" s="49">
        <f>'Field data and Egg Shells'!K13</f>
        <v>2</v>
      </c>
      <c r="L13" s="49">
        <f>'Field data and Egg Shells'!L13</f>
        <v>1</v>
      </c>
      <c r="M13" s="49">
        <f>'Field data and Egg Shells'!M13</f>
        <v>0</v>
      </c>
      <c r="N13" s="49">
        <f>'Field data and Egg Shells'!N13</f>
        <v>0</v>
      </c>
      <c r="O13" s="49">
        <f>'Field data and Egg Shells'!O13</f>
        <v>0</v>
      </c>
      <c r="P13" s="49">
        <f>'Field data and Egg Shells'!P13</f>
        <v>0</v>
      </c>
      <c r="Q13" s="49">
        <f>'Field data and Egg Shells'!Q13</f>
        <v>0</v>
      </c>
      <c r="R13" s="49">
        <f>'Field data and Egg Shells'!R13</f>
        <v>0</v>
      </c>
      <c r="S13" s="49">
        <f>'Field data and Egg Shells'!S13</f>
        <v>0</v>
      </c>
      <c r="T13" s="49">
        <f>'Field data and Egg Shells'!T13</f>
        <v>0</v>
      </c>
      <c r="U13" s="49">
        <f>'Field data and Egg Shells'!U13</f>
        <v>0</v>
      </c>
      <c r="V13" s="102">
        <f>'Field data and Egg Shells'!V13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Egg Shells'!C14</f>
        <v xml:space="preserve">Grass Silage (25% DM) </v>
      </c>
      <c r="D14" s="83" t="str">
        <f>'Field data and Egg Shells'!D14</f>
        <v xml:space="preserve">Grass Silage (25% DM) </v>
      </c>
      <c r="E14" s="83" t="str">
        <f>'Field data and Egg Shells'!E14</f>
        <v xml:space="preserve">Grass Silage (25% DM) </v>
      </c>
      <c r="F14" s="83" t="str">
        <f>'Field data and Egg Shells'!F14</f>
        <v xml:space="preserve">Grass Silage (25% DM) </v>
      </c>
      <c r="G14" s="83" t="str">
        <f>'Field data and Egg Shells'!G14</f>
        <v xml:space="preserve">Grass Silage (25% DM) </v>
      </c>
      <c r="H14" s="83" t="str">
        <f>'Field data and Egg Shells'!H14</f>
        <v xml:space="preserve">Grass Silage (25% DM) </v>
      </c>
      <c r="I14" s="83" t="str">
        <f>'Field data and Egg Shells'!I14</f>
        <v xml:space="preserve">Grass Silage (25% DM) </v>
      </c>
      <c r="J14" s="83" t="str">
        <f>'Field data and Egg Shells'!J14</f>
        <v xml:space="preserve">Grass Silage (25% DM) </v>
      </c>
      <c r="K14" s="83" t="str">
        <f>'Field data and Egg Shells'!K14</f>
        <v xml:space="preserve">Grass Silage (25% DM) </v>
      </c>
      <c r="L14" s="83" t="str">
        <f>'Field data and Egg Shells'!L14</f>
        <v xml:space="preserve">Grass Silage (25% DM) </v>
      </c>
      <c r="M14" s="83">
        <f>'Field data and Egg Shells'!M14</f>
        <v>0</v>
      </c>
      <c r="N14" s="83">
        <f>'Field data and Egg Shells'!N14</f>
        <v>0</v>
      </c>
      <c r="O14" s="83">
        <f>'Field data and Egg Shells'!O14</f>
        <v>0</v>
      </c>
      <c r="P14" s="83">
        <f>'Field data and Egg Shells'!P14</f>
        <v>0</v>
      </c>
      <c r="Q14" s="83">
        <f>'Field data and Egg Shells'!Q14</f>
        <v>0</v>
      </c>
      <c r="R14" s="83">
        <f>'Field data and Egg Shells'!R14</f>
        <v>0</v>
      </c>
      <c r="S14" s="83">
        <f>'Field data and Egg Shells'!S14</f>
        <v>0</v>
      </c>
      <c r="T14" s="83">
        <f>'Field data and Egg Shells'!T14</f>
        <v>0</v>
      </c>
      <c r="U14" s="83">
        <f>'Field data and Egg Shells'!U14</f>
        <v>0</v>
      </c>
      <c r="V14" s="103">
        <f>'Field data and Egg Shells'!V14</f>
        <v>0</v>
      </c>
      <c r="AD14" s="22" t="s">
        <v>138</v>
      </c>
      <c r="AE14" s="22">
        <v>6</v>
      </c>
      <c r="AI14" s="43" t="s">
        <v>119</v>
      </c>
      <c r="AJ14" s="44">
        <v>0.8</v>
      </c>
      <c r="AK14" s="45">
        <v>1.7</v>
      </c>
      <c r="AL14" s="9">
        <v>12</v>
      </c>
      <c r="AM14" s="9">
        <v>6.7</v>
      </c>
      <c r="AN14" s="9" t="s">
        <v>135</v>
      </c>
    </row>
    <row r="15" spans="1:41" ht="13" x14ac:dyDescent="0.25">
      <c r="A15" s="152" t="s">
        <v>9</v>
      </c>
      <c r="B15" s="153"/>
      <c r="C15" s="49">
        <f>'Field data and Egg Shells'!C15</f>
        <v>38</v>
      </c>
      <c r="D15" s="49">
        <f>'Field data and Egg Shells'!D15</f>
        <v>38</v>
      </c>
      <c r="E15" s="49">
        <f>'Field data and Egg Shells'!E15</f>
        <v>38</v>
      </c>
      <c r="F15" s="49">
        <f>'Field data and Egg Shells'!F15</f>
        <v>38</v>
      </c>
      <c r="G15" s="49">
        <f>'Field data and Egg Shells'!G15</f>
        <v>38</v>
      </c>
      <c r="H15" s="49">
        <f>'Field data and Egg Shells'!H15</f>
        <v>38</v>
      </c>
      <c r="I15" s="49">
        <f>'Field data and Egg Shells'!I15</f>
        <v>38</v>
      </c>
      <c r="J15" s="49">
        <f>'Field data and Egg Shells'!J15</f>
        <v>38</v>
      </c>
      <c r="K15" s="49">
        <f>'Field data and Egg Shells'!K15</f>
        <v>38</v>
      </c>
      <c r="L15" s="49">
        <f>'Field data and Egg Shells'!L15</f>
        <v>38</v>
      </c>
      <c r="M15" s="49">
        <f>'Field data and Egg Shells'!M15</f>
        <v>0</v>
      </c>
      <c r="N15" s="49">
        <f>'Field data and Egg Shells'!N15</f>
        <v>0</v>
      </c>
      <c r="O15" s="49">
        <f>'Field data and Egg Shells'!O15</f>
        <v>0</v>
      </c>
      <c r="P15" s="49">
        <f>'Field data and Egg Shells'!P15</f>
        <v>0</v>
      </c>
      <c r="Q15" s="49">
        <f>'Field data and Egg Shells'!Q15</f>
        <v>0</v>
      </c>
      <c r="R15" s="49">
        <f>'Field data and Egg Shells'!R15</f>
        <v>0</v>
      </c>
      <c r="S15" s="49">
        <f>'Field data and Egg Shells'!S15</f>
        <v>0</v>
      </c>
      <c r="T15" s="49">
        <f>'Field data and Egg Shells'!T15</f>
        <v>0</v>
      </c>
      <c r="U15" s="49">
        <f>'Field data and Egg Shells'!U15</f>
        <v>0</v>
      </c>
      <c r="V15" s="102">
        <f>'Field data and Egg Shells'!V15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Egg Shells'!C16</f>
        <v>Medium/Clay</v>
      </c>
      <c r="D16" s="104" t="str">
        <f>'Field data and Egg Shells'!D16</f>
        <v>Medium/Clay</v>
      </c>
      <c r="E16" s="104" t="str">
        <f>'Field data and Egg Shells'!E16</f>
        <v>Medium/Clay</v>
      </c>
      <c r="F16" s="104" t="str">
        <f>'Field data and Egg Shells'!F16</f>
        <v>Medium/Clay</v>
      </c>
      <c r="G16" s="104" t="str">
        <f>'Field data and Egg Shells'!G16</f>
        <v>Medium/Clay</v>
      </c>
      <c r="H16" s="104" t="str">
        <f>'Field data and Egg Shells'!H16</f>
        <v>Medium/Clay</v>
      </c>
      <c r="I16" s="104" t="str">
        <f>'Field data and Egg Shells'!I16</f>
        <v>Medium/Clay</v>
      </c>
      <c r="J16" s="104" t="str">
        <f>'Field data and Egg Shells'!J16</f>
        <v>Medium/Clay</v>
      </c>
      <c r="K16" s="104" t="str">
        <f>'Field data and Egg Shells'!K16</f>
        <v>Medium/Clay</v>
      </c>
      <c r="L16" s="104" t="str">
        <f>'Field data and Egg Shells'!L16</f>
        <v>Medium/Clay</v>
      </c>
      <c r="M16" s="104">
        <f>'Field data and Egg Shells'!M16</f>
        <v>0</v>
      </c>
      <c r="N16" s="104">
        <f>'Field data and Egg Shells'!N16</f>
        <v>0</v>
      </c>
      <c r="O16" s="104">
        <f>'Field data and Egg Shells'!O16</f>
        <v>0</v>
      </c>
      <c r="P16" s="104">
        <f>'Field data and Egg Shells'!P16</f>
        <v>0</v>
      </c>
      <c r="Q16" s="104">
        <f>'Field data and Egg Shells'!Q16</f>
        <v>0</v>
      </c>
      <c r="R16" s="104">
        <f>'Field data and Egg Shells'!R16</f>
        <v>0</v>
      </c>
      <c r="S16" s="104">
        <f>'Field data and Egg Shells'!S16</f>
        <v>0</v>
      </c>
      <c r="T16" s="104">
        <f>'Field data and Egg Shells'!T16</f>
        <v>0</v>
      </c>
      <c r="U16" s="104">
        <f>'Field data and Egg Shells'!U16</f>
        <v>0</v>
      </c>
      <c r="V16" s="105">
        <f>'Field data and Egg Shells'!V16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f t="shared" si="1"/>
        <v>-64.599999999999994</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-228</v>
      </c>
      <c r="L23" s="12">
        <f t="shared" si="3"/>
        <v>-228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5</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8</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11</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12</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4</v>
      </c>
      <c r="E57" s="8">
        <f t="shared" si="13"/>
        <v>5</v>
      </c>
      <c r="F57" s="8">
        <f t="shared" si="13"/>
        <v>7</v>
      </c>
      <c r="G57" s="8">
        <f t="shared" si="13"/>
        <v>8</v>
      </c>
      <c r="H57" s="8">
        <f t="shared" si="13"/>
        <v>10</v>
      </c>
      <c r="I57" s="8">
        <f t="shared" si="13"/>
        <v>11</v>
      </c>
      <c r="J57" s="8">
        <f t="shared" si="13"/>
        <v>12</v>
      </c>
      <c r="K57" s="8">
        <f t="shared" si="13"/>
        <v>13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5.7</v>
      </c>
      <c r="C60" s="64">
        <f t="shared" ref="C60:U60" si="14">D10</f>
        <v>5.8</v>
      </c>
      <c r="D60" s="64">
        <f t="shared" si="14"/>
        <v>6.1</v>
      </c>
      <c r="E60" s="64">
        <f t="shared" si="14"/>
        <v>6.1</v>
      </c>
      <c r="F60" s="64">
        <f t="shared" si="14"/>
        <v>5.5</v>
      </c>
      <c r="G60" s="64">
        <f t="shared" si="14"/>
        <v>5.6</v>
      </c>
      <c r="H60" s="64">
        <f t="shared" si="14"/>
        <v>6.1</v>
      </c>
      <c r="I60" s="64">
        <f t="shared" si="14"/>
        <v>5.6</v>
      </c>
      <c r="J60" s="64">
        <f t="shared" si="14"/>
        <v>5.8</v>
      </c>
      <c r="K60" s="64">
        <f t="shared" si="14"/>
        <v>5.8</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v>
      </c>
      <c r="C64" s="65">
        <f t="shared" ref="C64:U64" si="17">(C59-C60)*C61</f>
        <v>2.4000000000000021</v>
      </c>
      <c r="D64" s="65">
        <f t="shared" si="17"/>
        <v>0.6000000000000032</v>
      </c>
      <c r="E64" s="65">
        <f t="shared" si="17"/>
        <v>0.6000000000000032</v>
      </c>
      <c r="F64" s="65">
        <f t="shared" si="17"/>
        <v>4.2000000000000011</v>
      </c>
      <c r="G64" s="65">
        <f t="shared" si="17"/>
        <v>3.6000000000000032</v>
      </c>
      <c r="H64" s="65">
        <f t="shared" si="17"/>
        <v>0.6000000000000032</v>
      </c>
      <c r="I64" s="65">
        <f t="shared" si="17"/>
        <v>3.6000000000000032</v>
      </c>
      <c r="J64" s="65">
        <f t="shared" si="17"/>
        <v>2.4000000000000021</v>
      </c>
      <c r="K64" s="65">
        <f t="shared" si="17"/>
        <v>2.4000000000000021</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v>
      </c>
      <c r="C65" s="65">
        <f t="shared" ref="C65:U65" si="18">C63-C64</f>
        <v>-2.4000000000000021</v>
      </c>
      <c r="D65" s="65">
        <f t="shared" si="18"/>
        <v>-0.6000000000000032</v>
      </c>
      <c r="E65" s="65">
        <f t="shared" si="18"/>
        <v>-0.6000000000000032</v>
      </c>
      <c r="F65" s="65">
        <f t="shared" si="18"/>
        <v>-4.2000000000000011</v>
      </c>
      <c r="G65" s="65">
        <f t="shared" si="18"/>
        <v>-3.6000000000000032</v>
      </c>
      <c r="H65" s="65">
        <f t="shared" si="18"/>
        <v>-0.6000000000000032</v>
      </c>
      <c r="I65" s="65">
        <f t="shared" si="18"/>
        <v>-3.6000000000000032</v>
      </c>
      <c r="J65" s="65">
        <f t="shared" si="18"/>
        <v>-2.4000000000000021</v>
      </c>
      <c r="K65" s="65">
        <f t="shared" si="18"/>
        <v>-2.4000000000000021</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Egg Shells'!C1:D1</f>
        <v>PAN-032332</v>
      </c>
      <c r="D1" s="167"/>
      <c r="E1" s="106" t="s">
        <v>45</v>
      </c>
      <c r="F1" s="113">
        <f>'Field data and Egg Shells'!F1</f>
        <v>28.8</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Egg Shells'!C2:D2</f>
        <v>EPR-BB3505LT</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Egg Shells'!C3:D3</f>
        <v>D Wise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Egg Shells'!C4:D4</f>
        <v>Fields Farm, Fields Lane, Willington, Tallarn Green, Wrexham, SY14 7LR</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Egg Shells'!C5:D5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Egg Shells'!C8</f>
        <v>1</v>
      </c>
      <c r="D8" s="49">
        <f>'Field data and Egg Shells'!D8</f>
        <v>2</v>
      </c>
      <c r="E8" s="49">
        <f>'Field data and Egg Shells'!E8</f>
        <v>4</v>
      </c>
      <c r="F8" s="49">
        <f>'Field data and Egg Shells'!F8</f>
        <v>5</v>
      </c>
      <c r="G8" s="49">
        <f>'Field data and Egg Shells'!G8</f>
        <v>7</v>
      </c>
      <c r="H8" s="49">
        <f>'Field data and Egg Shells'!H8</f>
        <v>8</v>
      </c>
      <c r="I8" s="49">
        <f>'Field data and Egg Shells'!I8</f>
        <v>10</v>
      </c>
      <c r="J8" s="49">
        <f>'Field data and Egg Shells'!J8</f>
        <v>11</v>
      </c>
      <c r="K8" s="49">
        <f>'Field data and Egg Shells'!K8</f>
        <v>12</v>
      </c>
      <c r="L8" s="49">
        <f>'Field data and Egg Shells'!L8</f>
        <v>13</v>
      </c>
      <c r="M8" s="49">
        <f>'Field data and Egg Shells'!M8</f>
        <v>0</v>
      </c>
      <c r="N8" s="49">
        <f>'Field data and Egg Shells'!N8</f>
        <v>0</v>
      </c>
      <c r="O8" s="49">
        <f>'Field data and Egg Shells'!O8</f>
        <v>0</v>
      </c>
      <c r="P8" s="49">
        <f>'Field data and Egg Shells'!P8</f>
        <v>0</v>
      </c>
      <c r="Q8" s="49">
        <f>'Field data and Egg Shells'!Q8</f>
        <v>0</v>
      </c>
      <c r="R8" s="49">
        <f>'Field data and Egg Shells'!R8</f>
        <v>0</v>
      </c>
      <c r="S8" s="49">
        <f>'Field data and Egg Shells'!S8</f>
        <v>0</v>
      </c>
      <c r="T8" s="49">
        <f>'Field data and Egg Shells'!T8</f>
        <v>0</v>
      </c>
      <c r="U8" s="49">
        <f>'Field data and Egg Shells'!U8</f>
        <v>0</v>
      </c>
      <c r="V8" s="102">
        <f>'Field data and Egg Shells'!V8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Egg Shells'!C9</f>
        <v>m</v>
      </c>
      <c r="D9" s="49" t="str">
        <f>'Field data and Egg Shells'!D9</f>
        <v>m</v>
      </c>
      <c r="E9" s="49" t="str">
        <f>'Field data and Egg Shells'!E9</f>
        <v>m</v>
      </c>
      <c r="F9" s="49" t="str">
        <f>'Field data and Egg Shells'!F9</f>
        <v>m</v>
      </c>
      <c r="G9" s="49" t="str">
        <f>'Field data and Egg Shells'!G9</f>
        <v>m</v>
      </c>
      <c r="H9" s="49" t="str">
        <f>'Field data and Egg Shells'!H9</f>
        <v>m</v>
      </c>
      <c r="I9" s="49" t="str">
        <f>'Field data and Egg Shells'!I9</f>
        <v>m</v>
      </c>
      <c r="J9" s="49" t="str">
        <f>'Field data and Egg Shells'!J9</f>
        <v>m</v>
      </c>
      <c r="K9" s="49" t="str">
        <f>'Field data and Egg Shells'!K9</f>
        <v>m</v>
      </c>
      <c r="L9" s="49" t="str">
        <f>'Field data and Egg Shells'!L9</f>
        <v>m</v>
      </c>
      <c r="M9" s="49">
        <f>'Field data and Egg Shells'!M9</f>
        <v>0</v>
      </c>
      <c r="N9" s="49">
        <f>'Field data and Egg Shells'!N9</f>
        <v>0</v>
      </c>
      <c r="O9" s="49">
        <f>'Field data and Egg Shells'!O9</f>
        <v>0</v>
      </c>
      <c r="P9" s="49">
        <f>'Field data and Egg Shells'!P9</f>
        <v>0</v>
      </c>
      <c r="Q9" s="49">
        <f>'Field data and Egg Shells'!Q9</f>
        <v>0</v>
      </c>
      <c r="R9" s="49">
        <f>'Field data and Egg Shells'!R9</f>
        <v>0</v>
      </c>
      <c r="S9" s="49">
        <f>'Field data and Egg Shells'!S9</f>
        <v>0</v>
      </c>
      <c r="T9" s="49">
        <f>'Field data and Egg Shells'!T9</f>
        <v>0</v>
      </c>
      <c r="U9" s="49">
        <f>'Field data and Egg Shells'!U9</f>
        <v>0</v>
      </c>
      <c r="V9" s="102">
        <f>'Field data and Egg Shells'!V9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Egg Shells'!C10</f>
        <v>5.7</v>
      </c>
      <c r="D10" s="49">
        <f>'Field data and Egg Shells'!D10</f>
        <v>5.8</v>
      </c>
      <c r="E10" s="49">
        <f>'Field data and Egg Shells'!E10</f>
        <v>6.1</v>
      </c>
      <c r="F10" s="49">
        <f>'Field data and Egg Shells'!F10</f>
        <v>6.1</v>
      </c>
      <c r="G10" s="49">
        <f>'Field data and Egg Shells'!G10</f>
        <v>5.5</v>
      </c>
      <c r="H10" s="49">
        <f>'Field data and Egg Shells'!H10</f>
        <v>5.6</v>
      </c>
      <c r="I10" s="49">
        <f>'Field data and Egg Shells'!I10</f>
        <v>6.1</v>
      </c>
      <c r="J10" s="49">
        <f>'Field data and Egg Shells'!J10</f>
        <v>5.6</v>
      </c>
      <c r="K10" s="49">
        <f>'Field data and Egg Shells'!K10</f>
        <v>5.8</v>
      </c>
      <c r="L10" s="49">
        <f>'Field data and Egg Shells'!L10</f>
        <v>5.8</v>
      </c>
      <c r="M10" s="49">
        <f>'Field data and Egg Shells'!M10</f>
        <v>0</v>
      </c>
      <c r="N10" s="49">
        <f>'Field data and Egg Shells'!N10</f>
        <v>0</v>
      </c>
      <c r="O10" s="49">
        <f>'Field data and Egg Shells'!O10</f>
        <v>0</v>
      </c>
      <c r="P10" s="49">
        <f>'Field data and Egg Shells'!P10</f>
        <v>0</v>
      </c>
      <c r="Q10" s="49">
        <f>'Field data and Egg Shells'!Q10</f>
        <v>0</v>
      </c>
      <c r="R10" s="49">
        <f>'Field data and Egg Shells'!R10</f>
        <v>0</v>
      </c>
      <c r="S10" s="49">
        <f>'Field data and Egg Shells'!S10</f>
        <v>0</v>
      </c>
      <c r="T10" s="49">
        <f>'Field data and Egg Shells'!T10</f>
        <v>0</v>
      </c>
      <c r="U10" s="49">
        <f>'Field data and Egg Shells'!U10</f>
        <v>0</v>
      </c>
      <c r="V10" s="102">
        <f>'Field data and Egg Shells'!V10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Egg Shells'!C11</f>
        <v>3</v>
      </c>
      <c r="D11" s="49">
        <f>'Field data and Egg Shells'!D11</f>
        <v>2</v>
      </c>
      <c r="E11" s="49">
        <f>'Field data and Egg Shells'!E11</f>
        <v>2</v>
      </c>
      <c r="F11" s="49">
        <f>'Field data and Egg Shells'!F11</f>
        <v>3</v>
      </c>
      <c r="G11" s="49">
        <f>'Field data and Egg Shells'!G11</f>
        <v>3</v>
      </c>
      <c r="H11" s="49">
        <f>'Field data and Egg Shells'!H11</f>
        <v>1</v>
      </c>
      <c r="I11" s="49">
        <f>'Field data and Egg Shells'!I11</f>
        <v>3</v>
      </c>
      <c r="J11" s="49">
        <f>'Field data and Egg Shells'!J11</f>
        <v>3</v>
      </c>
      <c r="K11" s="49">
        <f>'Field data and Egg Shells'!K11</f>
        <v>3</v>
      </c>
      <c r="L11" s="49">
        <f>'Field data and Egg Shells'!L11</f>
        <v>3</v>
      </c>
      <c r="M11" s="49">
        <f>'Field data and Egg Shells'!M11</f>
        <v>0</v>
      </c>
      <c r="N11" s="49">
        <f>'Field data and Egg Shells'!N11</f>
        <v>0</v>
      </c>
      <c r="O11" s="49">
        <f>'Field data and Egg Shells'!O11</f>
        <v>0</v>
      </c>
      <c r="P11" s="49">
        <f>'Field data and Egg Shells'!P11</f>
        <v>0</v>
      </c>
      <c r="Q11" s="49">
        <f>'Field data and Egg Shells'!Q11</f>
        <v>0</v>
      </c>
      <c r="R11" s="49">
        <f>'Field data and Egg Shells'!R11</f>
        <v>0</v>
      </c>
      <c r="S11" s="49">
        <f>'Field data and Egg Shells'!S11</f>
        <v>0</v>
      </c>
      <c r="T11" s="49">
        <f>'Field data and Egg Shells'!T11</f>
        <v>0</v>
      </c>
      <c r="U11" s="49">
        <f>'Field data and Egg Shells'!U11</f>
        <v>0</v>
      </c>
      <c r="V11" s="102">
        <f>'Field data and Egg Shells'!V11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Egg Shells'!C12</f>
        <v>2</v>
      </c>
      <c r="D12" s="49">
        <f>'Field data and Egg Shells'!D12</f>
        <v>1</v>
      </c>
      <c r="E12" s="49">
        <f>'Field data and Egg Shells'!E12</f>
        <v>1</v>
      </c>
      <c r="F12" s="49">
        <f>'Field data and Egg Shells'!F12</f>
        <v>2</v>
      </c>
      <c r="G12" s="49">
        <f>'Field data and Egg Shells'!G12</f>
        <v>1</v>
      </c>
      <c r="H12" s="49">
        <f>'Field data and Egg Shells'!H12</f>
        <v>1</v>
      </c>
      <c r="I12" s="49">
        <f>'Field data and Egg Shells'!I12</f>
        <v>3</v>
      </c>
      <c r="J12" s="49">
        <f>'Field data and Egg Shells'!J12</f>
        <v>2</v>
      </c>
      <c r="K12" s="49">
        <f>'Field data and Egg Shells'!K12</f>
        <v>2</v>
      </c>
      <c r="L12" s="49">
        <f>'Field data and Egg Shells'!L12</f>
        <v>2</v>
      </c>
      <c r="M12" s="49">
        <f>'Field data and Egg Shells'!M12</f>
        <v>0</v>
      </c>
      <c r="N12" s="49">
        <f>'Field data and Egg Shells'!N12</f>
        <v>0</v>
      </c>
      <c r="O12" s="49">
        <f>'Field data and Egg Shells'!O12</f>
        <v>0</v>
      </c>
      <c r="P12" s="49">
        <f>'Field data and Egg Shells'!P12</f>
        <v>0</v>
      </c>
      <c r="Q12" s="49">
        <f>'Field data and Egg Shells'!Q12</f>
        <v>0</v>
      </c>
      <c r="R12" s="49">
        <f>'Field data and Egg Shells'!R12</f>
        <v>0</v>
      </c>
      <c r="S12" s="49">
        <f>'Field data and Egg Shells'!S12</f>
        <v>0</v>
      </c>
      <c r="T12" s="49">
        <f>'Field data and Egg Shells'!T12</f>
        <v>0</v>
      </c>
      <c r="U12" s="49">
        <f>'Field data and Egg Shells'!U12</f>
        <v>0</v>
      </c>
      <c r="V12" s="102">
        <f>'Field data and Egg Shells'!V12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Egg Shells'!C13</f>
        <v>2</v>
      </c>
      <c r="D13" s="49">
        <f>'Field data and Egg Shells'!D13</f>
        <v>2</v>
      </c>
      <c r="E13" s="49">
        <f>'Field data and Egg Shells'!E13</f>
        <v>1</v>
      </c>
      <c r="F13" s="49">
        <f>'Field data and Egg Shells'!F13</f>
        <v>2</v>
      </c>
      <c r="G13" s="49">
        <f>'Field data and Egg Shells'!G13</f>
        <v>1</v>
      </c>
      <c r="H13" s="49">
        <f>'Field data and Egg Shells'!H13</f>
        <v>1</v>
      </c>
      <c r="I13" s="49">
        <f>'Field data and Egg Shells'!I13</f>
        <v>2</v>
      </c>
      <c r="J13" s="49">
        <f>'Field data and Egg Shells'!J13</f>
        <v>2</v>
      </c>
      <c r="K13" s="49">
        <f>'Field data and Egg Shells'!K13</f>
        <v>2</v>
      </c>
      <c r="L13" s="49">
        <f>'Field data and Egg Shells'!L13</f>
        <v>1</v>
      </c>
      <c r="M13" s="49">
        <f>'Field data and Egg Shells'!M13</f>
        <v>0</v>
      </c>
      <c r="N13" s="49">
        <f>'Field data and Egg Shells'!N13</f>
        <v>0</v>
      </c>
      <c r="O13" s="49">
        <f>'Field data and Egg Shells'!O13</f>
        <v>0</v>
      </c>
      <c r="P13" s="49">
        <f>'Field data and Egg Shells'!P13</f>
        <v>0</v>
      </c>
      <c r="Q13" s="49">
        <f>'Field data and Egg Shells'!Q13</f>
        <v>0</v>
      </c>
      <c r="R13" s="49">
        <f>'Field data and Egg Shells'!R13</f>
        <v>0</v>
      </c>
      <c r="S13" s="49">
        <f>'Field data and Egg Shells'!S13</f>
        <v>0</v>
      </c>
      <c r="T13" s="49">
        <f>'Field data and Egg Shells'!T13</f>
        <v>0</v>
      </c>
      <c r="U13" s="49">
        <f>'Field data and Egg Shells'!U13</f>
        <v>0</v>
      </c>
      <c r="V13" s="102">
        <f>'Field data and Egg Shells'!V13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Egg Shells'!C14</f>
        <v xml:space="preserve">Grass Silage (25% DM) </v>
      </c>
      <c r="D14" s="83" t="str">
        <f>'Field data and Egg Shells'!D14</f>
        <v xml:space="preserve">Grass Silage (25% DM) </v>
      </c>
      <c r="E14" s="83" t="str">
        <f>'Field data and Egg Shells'!E14</f>
        <v xml:space="preserve">Grass Silage (25% DM) </v>
      </c>
      <c r="F14" s="83" t="str">
        <f>'Field data and Egg Shells'!F14</f>
        <v xml:space="preserve">Grass Silage (25% DM) </v>
      </c>
      <c r="G14" s="83" t="str">
        <f>'Field data and Egg Shells'!G14</f>
        <v xml:space="preserve">Grass Silage (25% DM) </v>
      </c>
      <c r="H14" s="83" t="str">
        <f>'Field data and Egg Shells'!H14</f>
        <v xml:space="preserve">Grass Silage (25% DM) </v>
      </c>
      <c r="I14" s="83" t="str">
        <f>'Field data and Egg Shells'!I14</f>
        <v xml:space="preserve">Grass Silage (25% DM) </v>
      </c>
      <c r="J14" s="83" t="str">
        <f>'Field data and Egg Shells'!J14</f>
        <v xml:space="preserve">Grass Silage (25% DM) </v>
      </c>
      <c r="K14" s="83" t="str">
        <f>'Field data and Egg Shells'!K14</f>
        <v xml:space="preserve">Grass Silage (25% DM) </v>
      </c>
      <c r="L14" s="83" t="str">
        <f>'Field data and Egg Shells'!L14</f>
        <v xml:space="preserve">Grass Silage (25% DM) </v>
      </c>
      <c r="M14" s="83">
        <f>'Field data and Egg Shells'!M14</f>
        <v>0</v>
      </c>
      <c r="N14" s="83">
        <f>'Field data and Egg Shells'!N14</f>
        <v>0</v>
      </c>
      <c r="O14" s="83">
        <f>'Field data and Egg Shells'!O14</f>
        <v>0</v>
      </c>
      <c r="P14" s="83">
        <f>'Field data and Egg Shells'!P14</f>
        <v>0</v>
      </c>
      <c r="Q14" s="83">
        <f>'Field data and Egg Shells'!Q14</f>
        <v>0</v>
      </c>
      <c r="R14" s="83">
        <f>'Field data and Egg Shells'!R14</f>
        <v>0</v>
      </c>
      <c r="S14" s="83">
        <f>'Field data and Egg Shells'!S14</f>
        <v>0</v>
      </c>
      <c r="T14" s="83">
        <f>'Field data and Egg Shells'!T14</f>
        <v>0</v>
      </c>
      <c r="U14" s="83">
        <f>'Field data and Egg Shells'!U14</f>
        <v>0</v>
      </c>
      <c r="V14" s="103">
        <f>'Field data and Egg Shells'!V14</f>
        <v>0</v>
      </c>
      <c r="AD14" s="22" t="s">
        <v>138</v>
      </c>
      <c r="AE14" s="22">
        <v>6</v>
      </c>
      <c r="AI14" s="43" t="s">
        <v>119</v>
      </c>
      <c r="AJ14" s="44">
        <v>0.8</v>
      </c>
      <c r="AK14" s="45">
        <v>1.7</v>
      </c>
      <c r="AL14" s="9">
        <v>12</v>
      </c>
      <c r="AM14" s="9">
        <v>6.7</v>
      </c>
      <c r="AN14" s="9" t="s">
        <v>135</v>
      </c>
    </row>
    <row r="15" spans="1:41" ht="13" x14ac:dyDescent="0.25">
      <c r="A15" s="152" t="s">
        <v>9</v>
      </c>
      <c r="B15" s="153"/>
      <c r="C15" s="49">
        <f>'Field data and Egg Shells'!C15</f>
        <v>38</v>
      </c>
      <c r="D15" s="49">
        <f>'Field data and Egg Shells'!D15</f>
        <v>38</v>
      </c>
      <c r="E15" s="49">
        <f>'Field data and Egg Shells'!E15</f>
        <v>38</v>
      </c>
      <c r="F15" s="49">
        <f>'Field data and Egg Shells'!F15</f>
        <v>38</v>
      </c>
      <c r="G15" s="49">
        <f>'Field data and Egg Shells'!G15</f>
        <v>38</v>
      </c>
      <c r="H15" s="49">
        <f>'Field data and Egg Shells'!H15</f>
        <v>38</v>
      </c>
      <c r="I15" s="49">
        <f>'Field data and Egg Shells'!I15</f>
        <v>38</v>
      </c>
      <c r="J15" s="49">
        <f>'Field data and Egg Shells'!J15</f>
        <v>38</v>
      </c>
      <c r="K15" s="49">
        <f>'Field data and Egg Shells'!K15</f>
        <v>38</v>
      </c>
      <c r="L15" s="49">
        <f>'Field data and Egg Shells'!L15</f>
        <v>38</v>
      </c>
      <c r="M15" s="49">
        <f>'Field data and Egg Shells'!M15</f>
        <v>0</v>
      </c>
      <c r="N15" s="49">
        <f>'Field data and Egg Shells'!N15</f>
        <v>0</v>
      </c>
      <c r="O15" s="49">
        <f>'Field data and Egg Shells'!O15</f>
        <v>0</v>
      </c>
      <c r="P15" s="49">
        <f>'Field data and Egg Shells'!P15</f>
        <v>0</v>
      </c>
      <c r="Q15" s="49">
        <f>'Field data and Egg Shells'!Q15</f>
        <v>0</v>
      </c>
      <c r="R15" s="49">
        <f>'Field data and Egg Shells'!R15</f>
        <v>0</v>
      </c>
      <c r="S15" s="49">
        <f>'Field data and Egg Shells'!S15</f>
        <v>0</v>
      </c>
      <c r="T15" s="49">
        <f>'Field data and Egg Shells'!T15</f>
        <v>0</v>
      </c>
      <c r="U15" s="49">
        <f>'Field data and Egg Shells'!U15</f>
        <v>0</v>
      </c>
      <c r="V15" s="102">
        <f>'Field data and Egg Shells'!V15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Egg Shells'!C16</f>
        <v>Medium/Clay</v>
      </c>
      <c r="D16" s="104" t="str">
        <f>'Field data and Egg Shells'!D16</f>
        <v>Medium/Clay</v>
      </c>
      <c r="E16" s="104" t="str">
        <f>'Field data and Egg Shells'!E16</f>
        <v>Medium/Clay</v>
      </c>
      <c r="F16" s="104" t="str">
        <f>'Field data and Egg Shells'!F16</f>
        <v>Medium/Clay</v>
      </c>
      <c r="G16" s="104" t="str">
        <f>'Field data and Egg Shells'!G16</f>
        <v>Medium/Clay</v>
      </c>
      <c r="H16" s="104" t="str">
        <f>'Field data and Egg Shells'!H16</f>
        <v>Medium/Clay</v>
      </c>
      <c r="I16" s="104" t="str">
        <f>'Field data and Egg Shells'!I16</f>
        <v>Medium/Clay</v>
      </c>
      <c r="J16" s="104" t="str">
        <f>'Field data and Egg Shells'!J16</f>
        <v>Medium/Clay</v>
      </c>
      <c r="K16" s="104" t="str">
        <f>'Field data and Egg Shells'!K16</f>
        <v>Medium/Clay</v>
      </c>
      <c r="L16" s="104" t="str">
        <f>'Field data and Egg Shells'!L16</f>
        <v>Medium/Clay</v>
      </c>
      <c r="M16" s="104">
        <f>'Field data and Egg Shells'!M16</f>
        <v>0</v>
      </c>
      <c r="N16" s="104">
        <f>'Field data and Egg Shells'!N16</f>
        <v>0</v>
      </c>
      <c r="O16" s="104">
        <f>'Field data and Egg Shells'!O16</f>
        <v>0</v>
      </c>
      <c r="P16" s="104">
        <f>'Field data and Egg Shells'!P16</f>
        <v>0</v>
      </c>
      <c r="Q16" s="104">
        <f>'Field data and Egg Shells'!Q16</f>
        <v>0</v>
      </c>
      <c r="R16" s="104">
        <f>'Field data and Egg Shells'!R16</f>
        <v>0</v>
      </c>
      <c r="S16" s="104">
        <f>'Field data and Egg Shells'!S16</f>
        <v>0</v>
      </c>
      <c r="T16" s="104">
        <f>'Field data and Egg Shells'!T16</f>
        <v>0</v>
      </c>
      <c r="U16" s="104">
        <f>'Field data and Egg Shells'!U16</f>
        <v>0</v>
      </c>
      <c r="V16" s="105">
        <f>'Field data and Egg Shells'!V16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f t="shared" si="1"/>
        <v>-64.599999999999994</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-228</v>
      </c>
      <c r="L23" s="12">
        <f t="shared" si="3"/>
        <v>-228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5</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8</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11</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12</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4</v>
      </c>
      <c r="E57" s="8">
        <f t="shared" si="13"/>
        <v>5</v>
      </c>
      <c r="F57" s="8">
        <f t="shared" si="13"/>
        <v>7</v>
      </c>
      <c r="G57" s="8">
        <f t="shared" si="13"/>
        <v>8</v>
      </c>
      <c r="H57" s="8">
        <f t="shared" si="13"/>
        <v>10</v>
      </c>
      <c r="I57" s="8">
        <f t="shared" si="13"/>
        <v>11</v>
      </c>
      <c r="J57" s="8">
        <f t="shared" si="13"/>
        <v>12</v>
      </c>
      <c r="K57" s="8">
        <f t="shared" si="13"/>
        <v>13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t="e">
        <f>VLOOKUP(M$14,Table245810[],5,FALSE)</f>
        <v>#N/A</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5.7</v>
      </c>
      <c r="C60" s="64">
        <f t="shared" ref="C60:U60" si="14">D10</f>
        <v>5.8</v>
      </c>
      <c r="D60" s="64">
        <f t="shared" si="14"/>
        <v>6.1</v>
      </c>
      <c r="E60" s="64">
        <f t="shared" si="14"/>
        <v>6.1</v>
      </c>
      <c r="F60" s="64">
        <f t="shared" si="14"/>
        <v>5.5</v>
      </c>
      <c r="G60" s="64">
        <f t="shared" si="14"/>
        <v>5.6</v>
      </c>
      <c r="H60" s="64">
        <f t="shared" si="14"/>
        <v>6.1</v>
      </c>
      <c r="I60" s="64">
        <f t="shared" si="14"/>
        <v>5.6</v>
      </c>
      <c r="J60" s="64">
        <f t="shared" si="14"/>
        <v>5.8</v>
      </c>
      <c r="K60" s="64">
        <f t="shared" si="14"/>
        <v>5.8</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v>
      </c>
      <c r="C64" s="65">
        <f t="shared" ref="C64:U64" si="17">(C59-C60)*C61</f>
        <v>2.4000000000000021</v>
      </c>
      <c r="D64" s="65">
        <f t="shared" si="17"/>
        <v>0.6000000000000032</v>
      </c>
      <c r="E64" s="65">
        <f t="shared" si="17"/>
        <v>0.6000000000000032</v>
      </c>
      <c r="F64" s="65">
        <f t="shared" si="17"/>
        <v>4.2000000000000011</v>
      </c>
      <c r="G64" s="65">
        <f t="shared" si="17"/>
        <v>3.6000000000000032</v>
      </c>
      <c r="H64" s="65">
        <f t="shared" si="17"/>
        <v>0.6000000000000032</v>
      </c>
      <c r="I64" s="65">
        <f t="shared" si="17"/>
        <v>3.6000000000000032</v>
      </c>
      <c r="J64" s="65">
        <f t="shared" si="17"/>
        <v>2.4000000000000021</v>
      </c>
      <c r="K64" s="65">
        <f t="shared" si="17"/>
        <v>2.4000000000000021</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v>
      </c>
      <c r="C65" s="65">
        <f t="shared" ref="C65:U65" si="18">C63-C64</f>
        <v>-2.4000000000000021</v>
      </c>
      <c r="D65" s="65">
        <f t="shared" si="18"/>
        <v>-0.6000000000000032</v>
      </c>
      <c r="E65" s="65">
        <f t="shared" si="18"/>
        <v>-0.6000000000000032</v>
      </c>
      <c r="F65" s="65">
        <f t="shared" si="18"/>
        <v>-4.2000000000000011</v>
      </c>
      <c r="G65" s="65">
        <f t="shared" si="18"/>
        <v>-3.6000000000000032</v>
      </c>
      <c r="H65" s="65">
        <f t="shared" si="18"/>
        <v>-0.6000000000000032</v>
      </c>
      <c r="I65" s="65">
        <f t="shared" si="18"/>
        <v>-3.6000000000000032</v>
      </c>
      <c r="J65" s="65">
        <f t="shared" si="18"/>
        <v>-2.4000000000000021</v>
      </c>
      <c r="K65" s="65">
        <f t="shared" si="18"/>
        <v>-2.4000000000000021</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Egg Shells'!C1:D1</f>
        <v>PAN-032332</v>
      </c>
      <c r="D1" s="167"/>
      <c r="E1" s="106" t="s">
        <v>45</v>
      </c>
      <c r="F1" s="113">
        <f>'Field data and Egg Shells'!F1</f>
        <v>28.8</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Egg Shells'!C2:D2</f>
        <v>EPR-BB3505LT</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Egg Shells'!C3:D3</f>
        <v>D Wise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Egg Shells'!C4:D4</f>
        <v>Fields Farm, Fields Lane, Willington, Tallarn Green, Wrexham, SY14 7LR</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Egg Shells'!C5:D5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Egg Shells'!C8</f>
        <v>1</v>
      </c>
      <c r="D8" s="49">
        <f>'Field data and Egg Shells'!D8</f>
        <v>2</v>
      </c>
      <c r="E8" s="49">
        <f>'Field data and Egg Shells'!E8</f>
        <v>4</v>
      </c>
      <c r="F8" s="49">
        <f>'Field data and Egg Shells'!F8</f>
        <v>5</v>
      </c>
      <c r="G8" s="49">
        <f>'Field data and Egg Shells'!G8</f>
        <v>7</v>
      </c>
      <c r="H8" s="49">
        <f>'Field data and Egg Shells'!H8</f>
        <v>8</v>
      </c>
      <c r="I8" s="49">
        <f>'Field data and Egg Shells'!I8</f>
        <v>10</v>
      </c>
      <c r="J8" s="49">
        <f>'Field data and Egg Shells'!J8</f>
        <v>11</v>
      </c>
      <c r="K8" s="49">
        <f>'Field data and Egg Shells'!K8</f>
        <v>12</v>
      </c>
      <c r="L8" s="49">
        <f>'Field data and Egg Shells'!L8</f>
        <v>13</v>
      </c>
      <c r="M8" s="49">
        <f>'Field data and Egg Shells'!M8</f>
        <v>0</v>
      </c>
      <c r="N8" s="49">
        <f>'Field data and Egg Shells'!N8</f>
        <v>0</v>
      </c>
      <c r="O8" s="49">
        <f>'Field data and Egg Shells'!O8</f>
        <v>0</v>
      </c>
      <c r="P8" s="49">
        <f>'Field data and Egg Shells'!P8</f>
        <v>0</v>
      </c>
      <c r="Q8" s="49">
        <f>'Field data and Egg Shells'!Q8</f>
        <v>0</v>
      </c>
      <c r="R8" s="49">
        <f>'Field data and Egg Shells'!R8</f>
        <v>0</v>
      </c>
      <c r="S8" s="49">
        <f>'Field data and Egg Shells'!S8</f>
        <v>0</v>
      </c>
      <c r="T8" s="49">
        <f>'Field data and Egg Shells'!T8</f>
        <v>0</v>
      </c>
      <c r="U8" s="49">
        <f>'Field data and Egg Shells'!U8</f>
        <v>0</v>
      </c>
      <c r="V8" s="102">
        <f>'Field data and Egg Shells'!V8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Egg Shells'!C9</f>
        <v>m</v>
      </c>
      <c r="D9" s="49" t="str">
        <f>'Field data and Egg Shells'!D9</f>
        <v>m</v>
      </c>
      <c r="E9" s="49" t="str">
        <f>'Field data and Egg Shells'!E9</f>
        <v>m</v>
      </c>
      <c r="F9" s="49" t="str">
        <f>'Field data and Egg Shells'!F9</f>
        <v>m</v>
      </c>
      <c r="G9" s="49" t="str">
        <f>'Field data and Egg Shells'!G9</f>
        <v>m</v>
      </c>
      <c r="H9" s="49" t="str">
        <f>'Field data and Egg Shells'!H9</f>
        <v>m</v>
      </c>
      <c r="I9" s="49" t="str">
        <f>'Field data and Egg Shells'!I9</f>
        <v>m</v>
      </c>
      <c r="J9" s="49" t="str">
        <f>'Field data and Egg Shells'!J9</f>
        <v>m</v>
      </c>
      <c r="K9" s="49" t="str">
        <f>'Field data and Egg Shells'!K9</f>
        <v>m</v>
      </c>
      <c r="L9" s="49" t="str">
        <f>'Field data and Egg Shells'!L9</f>
        <v>m</v>
      </c>
      <c r="M9" s="49">
        <f>'Field data and Egg Shells'!M9</f>
        <v>0</v>
      </c>
      <c r="N9" s="49">
        <f>'Field data and Egg Shells'!N9</f>
        <v>0</v>
      </c>
      <c r="O9" s="49">
        <f>'Field data and Egg Shells'!O9</f>
        <v>0</v>
      </c>
      <c r="P9" s="49">
        <f>'Field data and Egg Shells'!P9</f>
        <v>0</v>
      </c>
      <c r="Q9" s="49">
        <f>'Field data and Egg Shells'!Q9</f>
        <v>0</v>
      </c>
      <c r="R9" s="49">
        <f>'Field data and Egg Shells'!R9</f>
        <v>0</v>
      </c>
      <c r="S9" s="49">
        <f>'Field data and Egg Shells'!S9</f>
        <v>0</v>
      </c>
      <c r="T9" s="49">
        <f>'Field data and Egg Shells'!T9</f>
        <v>0</v>
      </c>
      <c r="U9" s="49">
        <f>'Field data and Egg Shells'!U9</f>
        <v>0</v>
      </c>
      <c r="V9" s="102">
        <f>'Field data and Egg Shells'!V9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Egg Shells'!C10</f>
        <v>5.7</v>
      </c>
      <c r="D10" s="49">
        <f>'Field data and Egg Shells'!D10</f>
        <v>5.8</v>
      </c>
      <c r="E10" s="49">
        <f>'Field data and Egg Shells'!E10</f>
        <v>6.1</v>
      </c>
      <c r="F10" s="49">
        <f>'Field data and Egg Shells'!F10</f>
        <v>6.1</v>
      </c>
      <c r="G10" s="49">
        <f>'Field data and Egg Shells'!G10</f>
        <v>5.5</v>
      </c>
      <c r="H10" s="49">
        <f>'Field data and Egg Shells'!H10</f>
        <v>5.6</v>
      </c>
      <c r="I10" s="49">
        <f>'Field data and Egg Shells'!I10</f>
        <v>6.1</v>
      </c>
      <c r="J10" s="49">
        <f>'Field data and Egg Shells'!J10</f>
        <v>5.6</v>
      </c>
      <c r="K10" s="49">
        <f>'Field data and Egg Shells'!K10</f>
        <v>5.8</v>
      </c>
      <c r="L10" s="49">
        <f>'Field data and Egg Shells'!L10</f>
        <v>5.8</v>
      </c>
      <c r="M10" s="49">
        <f>'Field data and Egg Shells'!M10</f>
        <v>0</v>
      </c>
      <c r="N10" s="49">
        <f>'Field data and Egg Shells'!N10</f>
        <v>0</v>
      </c>
      <c r="O10" s="49">
        <f>'Field data and Egg Shells'!O10</f>
        <v>0</v>
      </c>
      <c r="P10" s="49">
        <f>'Field data and Egg Shells'!P10</f>
        <v>0</v>
      </c>
      <c r="Q10" s="49">
        <f>'Field data and Egg Shells'!Q10</f>
        <v>0</v>
      </c>
      <c r="R10" s="49">
        <f>'Field data and Egg Shells'!R10</f>
        <v>0</v>
      </c>
      <c r="S10" s="49">
        <f>'Field data and Egg Shells'!S10</f>
        <v>0</v>
      </c>
      <c r="T10" s="49">
        <f>'Field data and Egg Shells'!T10</f>
        <v>0</v>
      </c>
      <c r="U10" s="49">
        <f>'Field data and Egg Shells'!U10</f>
        <v>0</v>
      </c>
      <c r="V10" s="102">
        <f>'Field data and Egg Shells'!V10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Egg Shells'!C11</f>
        <v>3</v>
      </c>
      <c r="D11" s="49">
        <f>'Field data and Egg Shells'!D11</f>
        <v>2</v>
      </c>
      <c r="E11" s="49">
        <f>'Field data and Egg Shells'!E11</f>
        <v>2</v>
      </c>
      <c r="F11" s="49">
        <f>'Field data and Egg Shells'!F11</f>
        <v>3</v>
      </c>
      <c r="G11" s="49">
        <f>'Field data and Egg Shells'!G11</f>
        <v>3</v>
      </c>
      <c r="H11" s="49">
        <f>'Field data and Egg Shells'!H11</f>
        <v>1</v>
      </c>
      <c r="I11" s="49">
        <f>'Field data and Egg Shells'!I11</f>
        <v>3</v>
      </c>
      <c r="J11" s="49">
        <f>'Field data and Egg Shells'!J11</f>
        <v>3</v>
      </c>
      <c r="K11" s="49">
        <f>'Field data and Egg Shells'!K11</f>
        <v>3</v>
      </c>
      <c r="L11" s="49">
        <f>'Field data and Egg Shells'!L11</f>
        <v>3</v>
      </c>
      <c r="M11" s="49">
        <f>'Field data and Egg Shells'!M11</f>
        <v>0</v>
      </c>
      <c r="N11" s="49">
        <f>'Field data and Egg Shells'!N11</f>
        <v>0</v>
      </c>
      <c r="O11" s="49">
        <f>'Field data and Egg Shells'!O11</f>
        <v>0</v>
      </c>
      <c r="P11" s="49">
        <f>'Field data and Egg Shells'!P11</f>
        <v>0</v>
      </c>
      <c r="Q11" s="49">
        <f>'Field data and Egg Shells'!Q11</f>
        <v>0</v>
      </c>
      <c r="R11" s="49">
        <f>'Field data and Egg Shells'!R11</f>
        <v>0</v>
      </c>
      <c r="S11" s="49">
        <f>'Field data and Egg Shells'!S11</f>
        <v>0</v>
      </c>
      <c r="T11" s="49">
        <f>'Field data and Egg Shells'!T11</f>
        <v>0</v>
      </c>
      <c r="U11" s="49">
        <f>'Field data and Egg Shells'!U11</f>
        <v>0</v>
      </c>
      <c r="V11" s="102">
        <f>'Field data and Egg Shells'!V11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Egg Shells'!C12</f>
        <v>2</v>
      </c>
      <c r="D12" s="49">
        <f>'Field data and Egg Shells'!D12</f>
        <v>1</v>
      </c>
      <c r="E12" s="49">
        <f>'Field data and Egg Shells'!E12</f>
        <v>1</v>
      </c>
      <c r="F12" s="49">
        <f>'Field data and Egg Shells'!F12</f>
        <v>2</v>
      </c>
      <c r="G12" s="49">
        <f>'Field data and Egg Shells'!G12</f>
        <v>1</v>
      </c>
      <c r="H12" s="49">
        <f>'Field data and Egg Shells'!H12</f>
        <v>1</v>
      </c>
      <c r="I12" s="49">
        <f>'Field data and Egg Shells'!I12</f>
        <v>3</v>
      </c>
      <c r="J12" s="49">
        <f>'Field data and Egg Shells'!J12</f>
        <v>2</v>
      </c>
      <c r="K12" s="49">
        <f>'Field data and Egg Shells'!K12</f>
        <v>2</v>
      </c>
      <c r="L12" s="49">
        <f>'Field data and Egg Shells'!L12</f>
        <v>2</v>
      </c>
      <c r="M12" s="49">
        <f>'Field data and Egg Shells'!M12</f>
        <v>0</v>
      </c>
      <c r="N12" s="49">
        <f>'Field data and Egg Shells'!N12</f>
        <v>0</v>
      </c>
      <c r="O12" s="49">
        <f>'Field data and Egg Shells'!O12</f>
        <v>0</v>
      </c>
      <c r="P12" s="49">
        <f>'Field data and Egg Shells'!P12</f>
        <v>0</v>
      </c>
      <c r="Q12" s="49">
        <f>'Field data and Egg Shells'!Q12</f>
        <v>0</v>
      </c>
      <c r="R12" s="49">
        <f>'Field data and Egg Shells'!R12</f>
        <v>0</v>
      </c>
      <c r="S12" s="49">
        <f>'Field data and Egg Shells'!S12</f>
        <v>0</v>
      </c>
      <c r="T12" s="49">
        <f>'Field data and Egg Shells'!T12</f>
        <v>0</v>
      </c>
      <c r="U12" s="49">
        <f>'Field data and Egg Shells'!U12</f>
        <v>0</v>
      </c>
      <c r="V12" s="102">
        <f>'Field data and Egg Shells'!V12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Egg Shells'!C13</f>
        <v>2</v>
      </c>
      <c r="D13" s="49">
        <f>'Field data and Egg Shells'!D13</f>
        <v>2</v>
      </c>
      <c r="E13" s="49">
        <f>'Field data and Egg Shells'!E13</f>
        <v>1</v>
      </c>
      <c r="F13" s="49">
        <f>'Field data and Egg Shells'!F13</f>
        <v>2</v>
      </c>
      <c r="G13" s="49">
        <f>'Field data and Egg Shells'!G13</f>
        <v>1</v>
      </c>
      <c r="H13" s="49">
        <f>'Field data and Egg Shells'!H13</f>
        <v>1</v>
      </c>
      <c r="I13" s="49">
        <f>'Field data and Egg Shells'!I13</f>
        <v>2</v>
      </c>
      <c r="J13" s="49">
        <f>'Field data and Egg Shells'!J13</f>
        <v>2</v>
      </c>
      <c r="K13" s="49">
        <f>'Field data and Egg Shells'!K13</f>
        <v>2</v>
      </c>
      <c r="L13" s="49">
        <f>'Field data and Egg Shells'!L13</f>
        <v>1</v>
      </c>
      <c r="M13" s="49">
        <f>'Field data and Egg Shells'!M13</f>
        <v>0</v>
      </c>
      <c r="N13" s="49">
        <f>'Field data and Egg Shells'!N13</f>
        <v>0</v>
      </c>
      <c r="O13" s="49">
        <f>'Field data and Egg Shells'!O13</f>
        <v>0</v>
      </c>
      <c r="P13" s="49">
        <f>'Field data and Egg Shells'!P13</f>
        <v>0</v>
      </c>
      <c r="Q13" s="49">
        <f>'Field data and Egg Shells'!Q13</f>
        <v>0</v>
      </c>
      <c r="R13" s="49">
        <f>'Field data and Egg Shells'!R13</f>
        <v>0</v>
      </c>
      <c r="S13" s="49">
        <f>'Field data and Egg Shells'!S13</f>
        <v>0</v>
      </c>
      <c r="T13" s="49">
        <f>'Field data and Egg Shells'!T13</f>
        <v>0</v>
      </c>
      <c r="U13" s="49">
        <f>'Field data and Egg Shells'!U13</f>
        <v>0</v>
      </c>
      <c r="V13" s="102">
        <f>'Field data and Egg Shells'!V13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Egg Shells'!C14</f>
        <v xml:space="preserve">Grass Silage (25% DM) </v>
      </c>
      <c r="D14" s="83" t="str">
        <f>'Field data and Egg Shells'!D14</f>
        <v xml:space="preserve">Grass Silage (25% DM) </v>
      </c>
      <c r="E14" s="83" t="str">
        <f>'Field data and Egg Shells'!E14</f>
        <v xml:space="preserve">Grass Silage (25% DM) </v>
      </c>
      <c r="F14" s="83" t="str">
        <f>'Field data and Egg Shells'!F14</f>
        <v xml:space="preserve">Grass Silage (25% DM) </v>
      </c>
      <c r="G14" s="83" t="str">
        <f>'Field data and Egg Shells'!G14</f>
        <v xml:space="preserve">Grass Silage (25% DM) </v>
      </c>
      <c r="H14" s="83" t="str">
        <f>'Field data and Egg Shells'!H14</f>
        <v xml:space="preserve">Grass Silage (25% DM) </v>
      </c>
      <c r="I14" s="83" t="str">
        <f>'Field data and Egg Shells'!I14</f>
        <v xml:space="preserve">Grass Silage (25% DM) </v>
      </c>
      <c r="J14" s="83" t="str">
        <f>'Field data and Egg Shells'!J14</f>
        <v xml:space="preserve">Grass Silage (25% DM) </v>
      </c>
      <c r="K14" s="83" t="str">
        <f>'Field data and Egg Shells'!K14</f>
        <v xml:space="preserve">Grass Silage (25% DM) </v>
      </c>
      <c r="L14" s="83" t="str">
        <f>'Field data and Egg Shells'!L14</f>
        <v xml:space="preserve">Grass Silage (25% DM) </v>
      </c>
      <c r="M14" s="83">
        <f>'Field data and Egg Shells'!M14</f>
        <v>0</v>
      </c>
      <c r="N14" s="83">
        <f>'Field data and Egg Shells'!N14</f>
        <v>0</v>
      </c>
      <c r="O14" s="83">
        <f>'Field data and Egg Shells'!O14</f>
        <v>0</v>
      </c>
      <c r="P14" s="83">
        <f>'Field data and Egg Shells'!P14</f>
        <v>0</v>
      </c>
      <c r="Q14" s="83">
        <f>'Field data and Egg Shells'!Q14</f>
        <v>0</v>
      </c>
      <c r="R14" s="83">
        <f>'Field data and Egg Shells'!R14</f>
        <v>0</v>
      </c>
      <c r="S14" s="83">
        <f>'Field data and Egg Shells'!S14</f>
        <v>0</v>
      </c>
      <c r="T14" s="83">
        <f>'Field data and Egg Shells'!T14</f>
        <v>0</v>
      </c>
      <c r="U14" s="83">
        <f>'Field data and Egg Shells'!U14</f>
        <v>0</v>
      </c>
      <c r="V14" s="103">
        <f>'Field data and Egg Shells'!V14</f>
        <v>0</v>
      </c>
      <c r="AD14" s="22" t="s">
        <v>138</v>
      </c>
      <c r="AE14" s="22">
        <v>6</v>
      </c>
      <c r="AI14" s="43" t="s">
        <v>119</v>
      </c>
      <c r="AJ14" s="44">
        <v>0.8</v>
      </c>
      <c r="AK14" s="45">
        <v>1.7</v>
      </c>
      <c r="AL14" s="9">
        <v>12</v>
      </c>
      <c r="AM14" s="9">
        <v>6.7</v>
      </c>
      <c r="AN14" s="9" t="s">
        <v>135</v>
      </c>
    </row>
    <row r="15" spans="1:41" ht="13" x14ac:dyDescent="0.25">
      <c r="A15" s="152" t="s">
        <v>9</v>
      </c>
      <c r="B15" s="153"/>
      <c r="C15" s="49">
        <f>'Field data and Egg Shells'!C15</f>
        <v>38</v>
      </c>
      <c r="D15" s="49">
        <f>'Field data and Egg Shells'!D15</f>
        <v>38</v>
      </c>
      <c r="E15" s="49">
        <f>'Field data and Egg Shells'!E15</f>
        <v>38</v>
      </c>
      <c r="F15" s="49">
        <f>'Field data and Egg Shells'!F15</f>
        <v>38</v>
      </c>
      <c r="G15" s="49">
        <f>'Field data and Egg Shells'!G15</f>
        <v>38</v>
      </c>
      <c r="H15" s="49">
        <f>'Field data and Egg Shells'!H15</f>
        <v>38</v>
      </c>
      <c r="I15" s="49">
        <f>'Field data and Egg Shells'!I15</f>
        <v>38</v>
      </c>
      <c r="J15" s="49">
        <f>'Field data and Egg Shells'!J15</f>
        <v>38</v>
      </c>
      <c r="K15" s="49">
        <f>'Field data and Egg Shells'!K15</f>
        <v>38</v>
      </c>
      <c r="L15" s="49">
        <f>'Field data and Egg Shells'!L15</f>
        <v>38</v>
      </c>
      <c r="M15" s="49">
        <f>'Field data and Egg Shells'!M15</f>
        <v>0</v>
      </c>
      <c r="N15" s="49">
        <f>'Field data and Egg Shells'!N15</f>
        <v>0</v>
      </c>
      <c r="O15" s="49">
        <f>'Field data and Egg Shells'!O15</f>
        <v>0</v>
      </c>
      <c r="P15" s="49">
        <f>'Field data and Egg Shells'!P15</f>
        <v>0</v>
      </c>
      <c r="Q15" s="49">
        <f>'Field data and Egg Shells'!Q15</f>
        <v>0</v>
      </c>
      <c r="R15" s="49">
        <f>'Field data and Egg Shells'!R15</f>
        <v>0</v>
      </c>
      <c r="S15" s="49">
        <f>'Field data and Egg Shells'!S15</f>
        <v>0</v>
      </c>
      <c r="T15" s="49">
        <f>'Field data and Egg Shells'!T15</f>
        <v>0</v>
      </c>
      <c r="U15" s="49">
        <f>'Field data and Egg Shells'!U15</f>
        <v>0</v>
      </c>
      <c r="V15" s="102">
        <f>'Field data and Egg Shells'!V15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Egg Shells'!C16</f>
        <v>Medium/Clay</v>
      </c>
      <c r="D16" s="104" t="str">
        <f>'Field data and Egg Shells'!D16</f>
        <v>Medium/Clay</v>
      </c>
      <c r="E16" s="104" t="str">
        <f>'Field data and Egg Shells'!E16</f>
        <v>Medium/Clay</v>
      </c>
      <c r="F16" s="104" t="str">
        <f>'Field data and Egg Shells'!F16</f>
        <v>Medium/Clay</v>
      </c>
      <c r="G16" s="104" t="str">
        <f>'Field data and Egg Shells'!G16</f>
        <v>Medium/Clay</v>
      </c>
      <c r="H16" s="104" t="str">
        <f>'Field data and Egg Shells'!H16</f>
        <v>Medium/Clay</v>
      </c>
      <c r="I16" s="104" t="str">
        <f>'Field data and Egg Shells'!I16</f>
        <v>Medium/Clay</v>
      </c>
      <c r="J16" s="104" t="str">
        <f>'Field data and Egg Shells'!J16</f>
        <v>Medium/Clay</v>
      </c>
      <c r="K16" s="104" t="str">
        <f>'Field data and Egg Shells'!K16</f>
        <v>Medium/Clay</v>
      </c>
      <c r="L16" s="104" t="str">
        <f>'Field data and Egg Shells'!L16</f>
        <v>Medium/Clay</v>
      </c>
      <c r="M16" s="104">
        <f>'Field data and Egg Shells'!M16</f>
        <v>0</v>
      </c>
      <c r="N16" s="104">
        <f>'Field data and Egg Shells'!N16</f>
        <v>0</v>
      </c>
      <c r="O16" s="104">
        <f>'Field data and Egg Shells'!O16</f>
        <v>0</v>
      </c>
      <c r="P16" s="104">
        <f>'Field data and Egg Shells'!P16</f>
        <v>0</v>
      </c>
      <c r="Q16" s="104">
        <f>'Field data and Egg Shells'!Q16</f>
        <v>0</v>
      </c>
      <c r="R16" s="104">
        <f>'Field data and Egg Shells'!R16</f>
        <v>0</v>
      </c>
      <c r="S16" s="104">
        <f>'Field data and Egg Shells'!S16</f>
        <v>0</v>
      </c>
      <c r="T16" s="104">
        <f>'Field data and Egg Shells'!T16</f>
        <v>0</v>
      </c>
      <c r="U16" s="104">
        <f>'Field data and Egg Shells'!U16</f>
        <v>0</v>
      </c>
      <c r="V16" s="105">
        <f>'Field data and Egg Shells'!V16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f t="shared" si="1"/>
        <v>-64.599999999999994</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-228</v>
      </c>
      <c r="L23" s="12">
        <f t="shared" si="3"/>
        <v>-228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5</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8</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11</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12</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4</v>
      </c>
      <c r="E57" s="8">
        <f t="shared" si="13"/>
        <v>5</v>
      </c>
      <c r="F57" s="8">
        <f t="shared" si="13"/>
        <v>7</v>
      </c>
      <c r="G57" s="8">
        <f t="shared" si="13"/>
        <v>8</v>
      </c>
      <c r="H57" s="8">
        <f t="shared" si="13"/>
        <v>10</v>
      </c>
      <c r="I57" s="8">
        <f t="shared" si="13"/>
        <v>11</v>
      </c>
      <c r="J57" s="8">
        <f t="shared" si="13"/>
        <v>12</v>
      </c>
      <c r="K57" s="8">
        <f t="shared" si="13"/>
        <v>13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t="e">
        <f>VLOOKUP(M$14,Table2458[],5,FALSE)</f>
        <v>#N/A</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5.7</v>
      </c>
      <c r="C60" s="64">
        <f t="shared" ref="C60:U60" si="14">D10</f>
        <v>5.8</v>
      </c>
      <c r="D60" s="64">
        <f t="shared" si="14"/>
        <v>6.1</v>
      </c>
      <c r="E60" s="64">
        <f t="shared" si="14"/>
        <v>6.1</v>
      </c>
      <c r="F60" s="64">
        <f t="shared" si="14"/>
        <v>5.5</v>
      </c>
      <c r="G60" s="64">
        <f t="shared" si="14"/>
        <v>5.6</v>
      </c>
      <c r="H60" s="64">
        <f t="shared" si="14"/>
        <v>6.1</v>
      </c>
      <c r="I60" s="64">
        <f t="shared" si="14"/>
        <v>5.6</v>
      </c>
      <c r="J60" s="64">
        <f t="shared" si="14"/>
        <v>5.8</v>
      </c>
      <c r="K60" s="64">
        <f t="shared" si="14"/>
        <v>5.8</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v>
      </c>
      <c r="C64" s="65">
        <f t="shared" ref="C64:U64" si="17">(C59-C60)*C61</f>
        <v>2.4000000000000021</v>
      </c>
      <c r="D64" s="65">
        <f t="shared" si="17"/>
        <v>0.6000000000000032</v>
      </c>
      <c r="E64" s="65">
        <f t="shared" si="17"/>
        <v>0.6000000000000032</v>
      </c>
      <c r="F64" s="65">
        <f t="shared" si="17"/>
        <v>4.2000000000000011</v>
      </c>
      <c r="G64" s="65">
        <f t="shared" si="17"/>
        <v>3.6000000000000032</v>
      </c>
      <c r="H64" s="65">
        <f t="shared" si="17"/>
        <v>0.6000000000000032</v>
      </c>
      <c r="I64" s="65">
        <f t="shared" si="17"/>
        <v>3.6000000000000032</v>
      </c>
      <c r="J64" s="65">
        <f t="shared" si="17"/>
        <v>2.4000000000000021</v>
      </c>
      <c r="K64" s="65">
        <f t="shared" si="17"/>
        <v>2.4000000000000021</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v>
      </c>
      <c r="C65" s="65">
        <f t="shared" ref="C65:U65" si="18">C63-C64</f>
        <v>-2.4000000000000021</v>
      </c>
      <c r="D65" s="65">
        <f t="shared" si="18"/>
        <v>-0.6000000000000032</v>
      </c>
      <c r="E65" s="65">
        <f t="shared" si="18"/>
        <v>-0.6000000000000032</v>
      </c>
      <c r="F65" s="65">
        <f t="shared" si="18"/>
        <v>-4.2000000000000011</v>
      </c>
      <c r="G65" s="65">
        <f t="shared" si="18"/>
        <v>-3.6000000000000032</v>
      </c>
      <c r="H65" s="65">
        <f t="shared" si="18"/>
        <v>-0.6000000000000032</v>
      </c>
      <c r="I65" s="65">
        <f t="shared" si="18"/>
        <v>-3.6000000000000032</v>
      </c>
      <c r="J65" s="65">
        <f t="shared" si="18"/>
        <v>-2.4000000000000021</v>
      </c>
      <c r="K65" s="65">
        <f t="shared" si="18"/>
        <v>-2.4000000000000021</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Egg Shells'!C1:D1</f>
        <v>PAN-032332</v>
      </c>
      <c r="D1" s="167"/>
      <c r="E1" s="106" t="s">
        <v>45</v>
      </c>
      <c r="F1" s="113">
        <f>'Field data and Egg Shells'!F1</f>
        <v>28.8</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Egg Shells'!C2:D2</f>
        <v>EPR-BB3505LT</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Egg Shells'!C3:D3</f>
        <v>D Wise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Egg Shells'!C4:D4</f>
        <v>Fields Farm, Fields Lane, Willington, Tallarn Green, Wrexham, SY14 7LR</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Egg Shells'!C5:D5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Egg Shells'!C8</f>
        <v>1</v>
      </c>
      <c r="D8" s="49">
        <f>'Field data and Egg Shells'!D8</f>
        <v>2</v>
      </c>
      <c r="E8" s="49">
        <f>'Field data and Egg Shells'!E8</f>
        <v>4</v>
      </c>
      <c r="F8" s="49">
        <f>'Field data and Egg Shells'!F8</f>
        <v>5</v>
      </c>
      <c r="G8" s="49">
        <f>'Field data and Egg Shells'!G8</f>
        <v>7</v>
      </c>
      <c r="H8" s="49">
        <f>'Field data and Egg Shells'!H8</f>
        <v>8</v>
      </c>
      <c r="I8" s="49">
        <f>'Field data and Egg Shells'!I8</f>
        <v>10</v>
      </c>
      <c r="J8" s="49">
        <f>'Field data and Egg Shells'!J8</f>
        <v>11</v>
      </c>
      <c r="K8" s="49">
        <f>'Field data and Egg Shells'!K8</f>
        <v>12</v>
      </c>
      <c r="L8" s="49">
        <f>'Field data and Egg Shells'!L8</f>
        <v>13</v>
      </c>
      <c r="M8" s="49">
        <f>'Field data and Egg Shells'!M8</f>
        <v>0</v>
      </c>
      <c r="N8" s="49">
        <f>'Field data and Egg Shells'!N8</f>
        <v>0</v>
      </c>
      <c r="O8" s="49">
        <f>'Field data and Egg Shells'!O8</f>
        <v>0</v>
      </c>
      <c r="P8" s="49">
        <f>'Field data and Egg Shells'!P8</f>
        <v>0</v>
      </c>
      <c r="Q8" s="49">
        <f>'Field data and Egg Shells'!Q8</f>
        <v>0</v>
      </c>
      <c r="R8" s="49">
        <f>'Field data and Egg Shells'!R8</f>
        <v>0</v>
      </c>
      <c r="S8" s="49">
        <f>'Field data and Egg Shells'!S8</f>
        <v>0</v>
      </c>
      <c r="T8" s="49">
        <f>'Field data and Egg Shells'!T8</f>
        <v>0</v>
      </c>
      <c r="U8" s="49">
        <f>'Field data and Egg Shells'!U8</f>
        <v>0</v>
      </c>
      <c r="V8" s="102">
        <f>'Field data and Egg Shells'!V8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Egg Shells'!C9</f>
        <v>m</v>
      </c>
      <c r="D9" s="49" t="str">
        <f>'Field data and Egg Shells'!D9</f>
        <v>m</v>
      </c>
      <c r="E9" s="49" t="str">
        <f>'Field data and Egg Shells'!E9</f>
        <v>m</v>
      </c>
      <c r="F9" s="49" t="str">
        <f>'Field data and Egg Shells'!F9</f>
        <v>m</v>
      </c>
      <c r="G9" s="49" t="str">
        <f>'Field data and Egg Shells'!G9</f>
        <v>m</v>
      </c>
      <c r="H9" s="49" t="str">
        <f>'Field data and Egg Shells'!H9</f>
        <v>m</v>
      </c>
      <c r="I9" s="49" t="str">
        <f>'Field data and Egg Shells'!I9</f>
        <v>m</v>
      </c>
      <c r="J9" s="49" t="str">
        <f>'Field data and Egg Shells'!J9</f>
        <v>m</v>
      </c>
      <c r="K9" s="49" t="str">
        <f>'Field data and Egg Shells'!K9</f>
        <v>m</v>
      </c>
      <c r="L9" s="49" t="str">
        <f>'Field data and Egg Shells'!L9</f>
        <v>m</v>
      </c>
      <c r="M9" s="49">
        <f>'Field data and Egg Shells'!M9</f>
        <v>0</v>
      </c>
      <c r="N9" s="49">
        <f>'Field data and Egg Shells'!N9</f>
        <v>0</v>
      </c>
      <c r="O9" s="49">
        <f>'Field data and Egg Shells'!O9</f>
        <v>0</v>
      </c>
      <c r="P9" s="49">
        <f>'Field data and Egg Shells'!P9</f>
        <v>0</v>
      </c>
      <c r="Q9" s="49">
        <f>'Field data and Egg Shells'!Q9</f>
        <v>0</v>
      </c>
      <c r="R9" s="49">
        <f>'Field data and Egg Shells'!R9</f>
        <v>0</v>
      </c>
      <c r="S9" s="49">
        <f>'Field data and Egg Shells'!S9</f>
        <v>0</v>
      </c>
      <c r="T9" s="49">
        <f>'Field data and Egg Shells'!T9</f>
        <v>0</v>
      </c>
      <c r="U9" s="49">
        <f>'Field data and Egg Shells'!U9</f>
        <v>0</v>
      </c>
      <c r="V9" s="102">
        <f>'Field data and Egg Shells'!V9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Egg Shells'!C10</f>
        <v>5.7</v>
      </c>
      <c r="D10" s="49">
        <f>'Field data and Egg Shells'!D10</f>
        <v>5.8</v>
      </c>
      <c r="E10" s="49">
        <f>'Field data and Egg Shells'!E10</f>
        <v>6.1</v>
      </c>
      <c r="F10" s="49">
        <f>'Field data and Egg Shells'!F10</f>
        <v>6.1</v>
      </c>
      <c r="G10" s="49">
        <f>'Field data and Egg Shells'!G10</f>
        <v>5.5</v>
      </c>
      <c r="H10" s="49">
        <f>'Field data and Egg Shells'!H10</f>
        <v>5.6</v>
      </c>
      <c r="I10" s="49">
        <f>'Field data and Egg Shells'!I10</f>
        <v>6.1</v>
      </c>
      <c r="J10" s="49">
        <f>'Field data and Egg Shells'!J10</f>
        <v>5.6</v>
      </c>
      <c r="K10" s="49">
        <f>'Field data and Egg Shells'!K10</f>
        <v>5.8</v>
      </c>
      <c r="L10" s="49">
        <f>'Field data and Egg Shells'!L10</f>
        <v>5.8</v>
      </c>
      <c r="M10" s="49">
        <f>'Field data and Egg Shells'!M10</f>
        <v>0</v>
      </c>
      <c r="N10" s="49">
        <f>'Field data and Egg Shells'!N10</f>
        <v>0</v>
      </c>
      <c r="O10" s="49">
        <f>'Field data and Egg Shells'!O10</f>
        <v>0</v>
      </c>
      <c r="P10" s="49">
        <f>'Field data and Egg Shells'!P10</f>
        <v>0</v>
      </c>
      <c r="Q10" s="49">
        <f>'Field data and Egg Shells'!Q10</f>
        <v>0</v>
      </c>
      <c r="R10" s="49">
        <f>'Field data and Egg Shells'!R10</f>
        <v>0</v>
      </c>
      <c r="S10" s="49">
        <f>'Field data and Egg Shells'!S10</f>
        <v>0</v>
      </c>
      <c r="T10" s="49">
        <f>'Field data and Egg Shells'!T10</f>
        <v>0</v>
      </c>
      <c r="U10" s="49">
        <f>'Field data and Egg Shells'!U10</f>
        <v>0</v>
      </c>
      <c r="V10" s="102">
        <f>'Field data and Egg Shells'!V10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Egg Shells'!C11</f>
        <v>3</v>
      </c>
      <c r="D11" s="49">
        <f>'Field data and Egg Shells'!D11</f>
        <v>2</v>
      </c>
      <c r="E11" s="49">
        <f>'Field data and Egg Shells'!E11</f>
        <v>2</v>
      </c>
      <c r="F11" s="49">
        <f>'Field data and Egg Shells'!F11</f>
        <v>3</v>
      </c>
      <c r="G11" s="49">
        <f>'Field data and Egg Shells'!G11</f>
        <v>3</v>
      </c>
      <c r="H11" s="49">
        <f>'Field data and Egg Shells'!H11</f>
        <v>1</v>
      </c>
      <c r="I11" s="49">
        <f>'Field data and Egg Shells'!I11</f>
        <v>3</v>
      </c>
      <c r="J11" s="49">
        <f>'Field data and Egg Shells'!J11</f>
        <v>3</v>
      </c>
      <c r="K11" s="49">
        <f>'Field data and Egg Shells'!K11</f>
        <v>3</v>
      </c>
      <c r="L11" s="49">
        <f>'Field data and Egg Shells'!L11</f>
        <v>3</v>
      </c>
      <c r="M11" s="49">
        <f>'Field data and Egg Shells'!M11</f>
        <v>0</v>
      </c>
      <c r="N11" s="49">
        <f>'Field data and Egg Shells'!N11</f>
        <v>0</v>
      </c>
      <c r="O11" s="49">
        <f>'Field data and Egg Shells'!O11</f>
        <v>0</v>
      </c>
      <c r="P11" s="49">
        <f>'Field data and Egg Shells'!P11</f>
        <v>0</v>
      </c>
      <c r="Q11" s="49">
        <f>'Field data and Egg Shells'!Q11</f>
        <v>0</v>
      </c>
      <c r="R11" s="49">
        <f>'Field data and Egg Shells'!R11</f>
        <v>0</v>
      </c>
      <c r="S11" s="49">
        <f>'Field data and Egg Shells'!S11</f>
        <v>0</v>
      </c>
      <c r="T11" s="49">
        <f>'Field data and Egg Shells'!T11</f>
        <v>0</v>
      </c>
      <c r="U11" s="49">
        <f>'Field data and Egg Shells'!U11</f>
        <v>0</v>
      </c>
      <c r="V11" s="102">
        <f>'Field data and Egg Shells'!V11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Egg Shells'!C12</f>
        <v>2</v>
      </c>
      <c r="D12" s="49">
        <f>'Field data and Egg Shells'!D12</f>
        <v>1</v>
      </c>
      <c r="E12" s="49">
        <f>'Field data and Egg Shells'!E12</f>
        <v>1</v>
      </c>
      <c r="F12" s="49">
        <f>'Field data and Egg Shells'!F12</f>
        <v>2</v>
      </c>
      <c r="G12" s="49">
        <f>'Field data and Egg Shells'!G12</f>
        <v>1</v>
      </c>
      <c r="H12" s="49">
        <f>'Field data and Egg Shells'!H12</f>
        <v>1</v>
      </c>
      <c r="I12" s="49">
        <f>'Field data and Egg Shells'!I12</f>
        <v>3</v>
      </c>
      <c r="J12" s="49">
        <f>'Field data and Egg Shells'!J12</f>
        <v>2</v>
      </c>
      <c r="K12" s="49">
        <f>'Field data and Egg Shells'!K12</f>
        <v>2</v>
      </c>
      <c r="L12" s="49">
        <f>'Field data and Egg Shells'!L12</f>
        <v>2</v>
      </c>
      <c r="M12" s="49">
        <f>'Field data and Egg Shells'!M12</f>
        <v>0</v>
      </c>
      <c r="N12" s="49">
        <f>'Field data and Egg Shells'!N12</f>
        <v>0</v>
      </c>
      <c r="O12" s="49">
        <f>'Field data and Egg Shells'!O12</f>
        <v>0</v>
      </c>
      <c r="P12" s="49">
        <f>'Field data and Egg Shells'!P12</f>
        <v>0</v>
      </c>
      <c r="Q12" s="49">
        <f>'Field data and Egg Shells'!Q12</f>
        <v>0</v>
      </c>
      <c r="R12" s="49">
        <f>'Field data and Egg Shells'!R12</f>
        <v>0</v>
      </c>
      <c r="S12" s="49">
        <f>'Field data and Egg Shells'!S12</f>
        <v>0</v>
      </c>
      <c r="T12" s="49">
        <f>'Field data and Egg Shells'!T12</f>
        <v>0</v>
      </c>
      <c r="U12" s="49">
        <f>'Field data and Egg Shells'!U12</f>
        <v>0</v>
      </c>
      <c r="V12" s="102">
        <f>'Field data and Egg Shells'!V12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Egg Shells'!C13</f>
        <v>2</v>
      </c>
      <c r="D13" s="49">
        <f>'Field data and Egg Shells'!D13</f>
        <v>2</v>
      </c>
      <c r="E13" s="49">
        <f>'Field data and Egg Shells'!E13</f>
        <v>1</v>
      </c>
      <c r="F13" s="49">
        <f>'Field data and Egg Shells'!F13</f>
        <v>2</v>
      </c>
      <c r="G13" s="49">
        <f>'Field data and Egg Shells'!G13</f>
        <v>1</v>
      </c>
      <c r="H13" s="49">
        <f>'Field data and Egg Shells'!H13</f>
        <v>1</v>
      </c>
      <c r="I13" s="49">
        <f>'Field data and Egg Shells'!I13</f>
        <v>2</v>
      </c>
      <c r="J13" s="49">
        <f>'Field data and Egg Shells'!J13</f>
        <v>2</v>
      </c>
      <c r="K13" s="49">
        <f>'Field data and Egg Shells'!K13</f>
        <v>2</v>
      </c>
      <c r="L13" s="49">
        <f>'Field data and Egg Shells'!L13</f>
        <v>1</v>
      </c>
      <c r="M13" s="49">
        <f>'Field data and Egg Shells'!M13</f>
        <v>0</v>
      </c>
      <c r="N13" s="49">
        <f>'Field data and Egg Shells'!N13</f>
        <v>0</v>
      </c>
      <c r="O13" s="49">
        <f>'Field data and Egg Shells'!O13</f>
        <v>0</v>
      </c>
      <c r="P13" s="49">
        <f>'Field data and Egg Shells'!P13</f>
        <v>0</v>
      </c>
      <c r="Q13" s="49">
        <f>'Field data and Egg Shells'!Q13</f>
        <v>0</v>
      </c>
      <c r="R13" s="49">
        <f>'Field data and Egg Shells'!R13</f>
        <v>0</v>
      </c>
      <c r="S13" s="49">
        <f>'Field data and Egg Shells'!S13</f>
        <v>0</v>
      </c>
      <c r="T13" s="49">
        <f>'Field data and Egg Shells'!T13</f>
        <v>0</v>
      </c>
      <c r="U13" s="49">
        <f>'Field data and Egg Shells'!U13</f>
        <v>0</v>
      </c>
      <c r="V13" s="102">
        <f>'Field data and Egg Shells'!V13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Egg Shells'!C14</f>
        <v xml:space="preserve">Grass Silage (25% DM) </v>
      </c>
      <c r="D14" s="83" t="str">
        <f>'Field data and Egg Shells'!D14</f>
        <v xml:space="preserve">Grass Silage (25% DM) </v>
      </c>
      <c r="E14" s="83" t="str">
        <f>'Field data and Egg Shells'!E14</f>
        <v xml:space="preserve">Grass Silage (25% DM) </v>
      </c>
      <c r="F14" s="83" t="str">
        <f>'Field data and Egg Shells'!F14</f>
        <v xml:space="preserve">Grass Silage (25% DM) </v>
      </c>
      <c r="G14" s="83" t="str">
        <f>'Field data and Egg Shells'!G14</f>
        <v xml:space="preserve">Grass Silage (25% DM) </v>
      </c>
      <c r="H14" s="83" t="str">
        <f>'Field data and Egg Shells'!H14</f>
        <v xml:space="preserve">Grass Silage (25% DM) </v>
      </c>
      <c r="I14" s="83" t="str">
        <f>'Field data and Egg Shells'!I14</f>
        <v xml:space="preserve">Grass Silage (25% DM) </v>
      </c>
      <c r="J14" s="83" t="str">
        <f>'Field data and Egg Shells'!J14</f>
        <v xml:space="preserve">Grass Silage (25% DM) </v>
      </c>
      <c r="K14" s="83" t="str">
        <f>'Field data and Egg Shells'!K14</f>
        <v xml:space="preserve">Grass Silage (25% DM) </v>
      </c>
      <c r="L14" s="83" t="str">
        <f>'Field data and Egg Shells'!L14</f>
        <v xml:space="preserve">Grass Silage (25% DM) </v>
      </c>
      <c r="M14" s="83">
        <f>'Field data and Egg Shells'!M14</f>
        <v>0</v>
      </c>
      <c r="N14" s="83">
        <f>'Field data and Egg Shells'!N14</f>
        <v>0</v>
      </c>
      <c r="O14" s="83">
        <f>'Field data and Egg Shells'!O14</f>
        <v>0</v>
      </c>
      <c r="P14" s="83">
        <f>'Field data and Egg Shells'!P14</f>
        <v>0</v>
      </c>
      <c r="Q14" s="83">
        <f>'Field data and Egg Shells'!Q14</f>
        <v>0</v>
      </c>
      <c r="R14" s="83">
        <f>'Field data and Egg Shells'!R14</f>
        <v>0</v>
      </c>
      <c r="S14" s="83">
        <f>'Field data and Egg Shells'!S14</f>
        <v>0</v>
      </c>
      <c r="T14" s="83">
        <f>'Field data and Egg Shells'!T14</f>
        <v>0</v>
      </c>
      <c r="U14" s="83">
        <f>'Field data and Egg Shells'!U14</f>
        <v>0</v>
      </c>
      <c r="V14" s="103">
        <f>'Field data and Egg Shells'!V14</f>
        <v>0</v>
      </c>
      <c r="AD14" s="22" t="s">
        <v>138</v>
      </c>
      <c r="AE14" s="22">
        <v>6</v>
      </c>
      <c r="AI14" s="43" t="s">
        <v>119</v>
      </c>
      <c r="AJ14" s="44">
        <v>0.8</v>
      </c>
      <c r="AK14" s="45">
        <v>1.7</v>
      </c>
      <c r="AL14" s="9">
        <v>12</v>
      </c>
      <c r="AM14" s="9">
        <v>6.7</v>
      </c>
      <c r="AN14" s="9" t="s">
        <v>135</v>
      </c>
    </row>
    <row r="15" spans="1:41" ht="13" x14ac:dyDescent="0.25">
      <c r="A15" s="152" t="s">
        <v>9</v>
      </c>
      <c r="B15" s="153"/>
      <c r="C15" s="49">
        <f>'Field data and Egg Shells'!C15</f>
        <v>38</v>
      </c>
      <c r="D15" s="49">
        <f>'Field data and Egg Shells'!D15</f>
        <v>38</v>
      </c>
      <c r="E15" s="49">
        <f>'Field data and Egg Shells'!E15</f>
        <v>38</v>
      </c>
      <c r="F15" s="49">
        <f>'Field data and Egg Shells'!F15</f>
        <v>38</v>
      </c>
      <c r="G15" s="49">
        <f>'Field data and Egg Shells'!G15</f>
        <v>38</v>
      </c>
      <c r="H15" s="49">
        <f>'Field data and Egg Shells'!H15</f>
        <v>38</v>
      </c>
      <c r="I15" s="49">
        <f>'Field data and Egg Shells'!I15</f>
        <v>38</v>
      </c>
      <c r="J15" s="49">
        <f>'Field data and Egg Shells'!J15</f>
        <v>38</v>
      </c>
      <c r="K15" s="49">
        <f>'Field data and Egg Shells'!K15</f>
        <v>38</v>
      </c>
      <c r="L15" s="49">
        <f>'Field data and Egg Shells'!L15</f>
        <v>38</v>
      </c>
      <c r="M15" s="49">
        <f>'Field data and Egg Shells'!M15</f>
        <v>0</v>
      </c>
      <c r="N15" s="49">
        <f>'Field data and Egg Shells'!N15</f>
        <v>0</v>
      </c>
      <c r="O15" s="49">
        <f>'Field data and Egg Shells'!O15</f>
        <v>0</v>
      </c>
      <c r="P15" s="49">
        <f>'Field data and Egg Shells'!P15</f>
        <v>0</v>
      </c>
      <c r="Q15" s="49">
        <f>'Field data and Egg Shells'!Q15</f>
        <v>0</v>
      </c>
      <c r="R15" s="49">
        <f>'Field data and Egg Shells'!R15</f>
        <v>0</v>
      </c>
      <c r="S15" s="49">
        <f>'Field data and Egg Shells'!S15</f>
        <v>0</v>
      </c>
      <c r="T15" s="49">
        <f>'Field data and Egg Shells'!T15</f>
        <v>0</v>
      </c>
      <c r="U15" s="49">
        <f>'Field data and Egg Shells'!U15</f>
        <v>0</v>
      </c>
      <c r="V15" s="102">
        <f>'Field data and Egg Shells'!V15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Egg Shells'!C16</f>
        <v>Medium/Clay</v>
      </c>
      <c r="D16" s="104" t="str">
        <f>'Field data and Egg Shells'!D16</f>
        <v>Medium/Clay</v>
      </c>
      <c r="E16" s="104" t="str">
        <f>'Field data and Egg Shells'!E16</f>
        <v>Medium/Clay</v>
      </c>
      <c r="F16" s="104" t="str">
        <f>'Field data and Egg Shells'!F16</f>
        <v>Medium/Clay</v>
      </c>
      <c r="G16" s="104" t="str">
        <f>'Field data and Egg Shells'!G16</f>
        <v>Medium/Clay</v>
      </c>
      <c r="H16" s="104" t="str">
        <f>'Field data and Egg Shells'!H16</f>
        <v>Medium/Clay</v>
      </c>
      <c r="I16" s="104" t="str">
        <f>'Field data and Egg Shells'!I16</f>
        <v>Medium/Clay</v>
      </c>
      <c r="J16" s="104" t="str">
        <f>'Field data and Egg Shells'!J16</f>
        <v>Medium/Clay</v>
      </c>
      <c r="K16" s="104" t="str">
        <f>'Field data and Egg Shells'!K16</f>
        <v>Medium/Clay</v>
      </c>
      <c r="L16" s="104" t="str">
        <f>'Field data and Egg Shells'!L16</f>
        <v>Medium/Clay</v>
      </c>
      <c r="M16" s="104">
        <f>'Field data and Egg Shells'!M16</f>
        <v>0</v>
      </c>
      <c r="N16" s="104">
        <f>'Field data and Egg Shells'!N16</f>
        <v>0</v>
      </c>
      <c r="O16" s="104">
        <f>'Field data and Egg Shells'!O16</f>
        <v>0</v>
      </c>
      <c r="P16" s="104">
        <f>'Field data and Egg Shells'!P16</f>
        <v>0</v>
      </c>
      <c r="Q16" s="104">
        <f>'Field data and Egg Shells'!Q16</f>
        <v>0</v>
      </c>
      <c r="R16" s="104">
        <f>'Field data and Egg Shells'!R16</f>
        <v>0</v>
      </c>
      <c r="S16" s="104">
        <f>'Field data and Egg Shells'!S16</f>
        <v>0</v>
      </c>
      <c r="T16" s="104">
        <f>'Field data and Egg Shells'!T16</f>
        <v>0</v>
      </c>
      <c r="U16" s="104">
        <f>'Field data and Egg Shells'!U16</f>
        <v>0</v>
      </c>
      <c r="V16" s="105">
        <f>'Field data and Egg Shells'!V16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f t="shared" si="1"/>
        <v>-64.599999999999994</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-228</v>
      </c>
      <c r="L23" s="12">
        <f t="shared" si="3"/>
        <v>-228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5</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8</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11</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12</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4</v>
      </c>
      <c r="E57" s="8">
        <f t="shared" si="13"/>
        <v>5</v>
      </c>
      <c r="F57" s="8">
        <f t="shared" si="13"/>
        <v>7</v>
      </c>
      <c r="G57" s="8">
        <f t="shared" si="13"/>
        <v>8</v>
      </c>
      <c r="H57" s="8">
        <f t="shared" si="13"/>
        <v>10</v>
      </c>
      <c r="I57" s="8">
        <f t="shared" si="13"/>
        <v>11</v>
      </c>
      <c r="J57" s="8">
        <f t="shared" si="13"/>
        <v>12</v>
      </c>
      <c r="K57" s="8">
        <f t="shared" si="13"/>
        <v>13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t="e">
        <f>VLOOKUP(M$14,Table24581113[],5,FALSE)</f>
        <v>#N/A</v>
      </c>
      <c r="M59" s="64" t="e">
        <f>VLOOKUP(N$14,Table24581113[],5,FALSE)</f>
        <v>#N/A</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5.7</v>
      </c>
      <c r="C60" s="64">
        <f t="shared" ref="C60:U60" si="14">D10</f>
        <v>5.8</v>
      </c>
      <c r="D60" s="64">
        <f t="shared" si="14"/>
        <v>6.1</v>
      </c>
      <c r="E60" s="64">
        <f t="shared" si="14"/>
        <v>6.1</v>
      </c>
      <c r="F60" s="64">
        <f t="shared" si="14"/>
        <v>5.5</v>
      </c>
      <c r="G60" s="64">
        <f t="shared" si="14"/>
        <v>5.6</v>
      </c>
      <c r="H60" s="64">
        <f t="shared" si="14"/>
        <v>6.1</v>
      </c>
      <c r="I60" s="64">
        <f t="shared" si="14"/>
        <v>5.6</v>
      </c>
      <c r="J60" s="64">
        <f t="shared" si="14"/>
        <v>5.8</v>
      </c>
      <c r="K60" s="64">
        <f t="shared" si="14"/>
        <v>5.8</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v>
      </c>
      <c r="C64" s="65">
        <f t="shared" ref="C64:U64" si="17">(C59-C60)*C61</f>
        <v>2.4000000000000021</v>
      </c>
      <c r="D64" s="65">
        <f t="shared" si="17"/>
        <v>0.6000000000000032</v>
      </c>
      <c r="E64" s="65">
        <f t="shared" si="17"/>
        <v>0.6000000000000032</v>
      </c>
      <c r="F64" s="65">
        <f t="shared" si="17"/>
        <v>4.2000000000000011</v>
      </c>
      <c r="G64" s="65">
        <f t="shared" si="17"/>
        <v>3.6000000000000032</v>
      </c>
      <c r="H64" s="65">
        <f t="shared" si="17"/>
        <v>0.6000000000000032</v>
      </c>
      <c r="I64" s="65">
        <f t="shared" si="17"/>
        <v>3.6000000000000032</v>
      </c>
      <c r="J64" s="65">
        <f t="shared" si="17"/>
        <v>2.4000000000000021</v>
      </c>
      <c r="K64" s="65">
        <f t="shared" si="17"/>
        <v>2.4000000000000021</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v>
      </c>
      <c r="C65" s="65">
        <f t="shared" ref="C65:U65" si="18">C63-C64</f>
        <v>-2.4000000000000021</v>
      </c>
      <c r="D65" s="65">
        <f t="shared" si="18"/>
        <v>-0.6000000000000032</v>
      </c>
      <c r="E65" s="65">
        <f t="shared" si="18"/>
        <v>-0.6000000000000032</v>
      </c>
      <c r="F65" s="65">
        <f t="shared" si="18"/>
        <v>-4.2000000000000011</v>
      </c>
      <c r="G65" s="65">
        <f t="shared" si="18"/>
        <v>-3.6000000000000032</v>
      </c>
      <c r="H65" s="65">
        <f t="shared" si="18"/>
        <v>-0.6000000000000032</v>
      </c>
      <c r="I65" s="65">
        <f t="shared" si="18"/>
        <v>-3.6000000000000032</v>
      </c>
      <c r="J65" s="65">
        <f t="shared" si="18"/>
        <v>-2.4000000000000021</v>
      </c>
      <c r="K65" s="65">
        <f t="shared" si="18"/>
        <v>-2.4000000000000021</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Egg Shells'!C1:D1</f>
        <v>PAN-032332</v>
      </c>
      <c r="D1" s="167"/>
      <c r="E1" s="106" t="s">
        <v>45</v>
      </c>
      <c r="F1" s="113">
        <f>'Field data and Egg Shells'!F1</f>
        <v>28.8</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Egg Shells'!C2:D2</f>
        <v>EPR-BB3505LT</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Egg Shells'!C3:D3</f>
        <v>D Wise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Egg Shells'!C4:D4</f>
        <v>Fields Farm, Fields Lane, Willington, Tallarn Green, Wrexham, SY14 7LR</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Egg Shells'!C5:D5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Egg Shells'!C8</f>
        <v>1</v>
      </c>
      <c r="D8" s="49">
        <f>'Field data and Egg Shells'!D8</f>
        <v>2</v>
      </c>
      <c r="E8" s="49">
        <f>'Field data and Egg Shells'!E8</f>
        <v>4</v>
      </c>
      <c r="F8" s="49">
        <f>'Field data and Egg Shells'!F8</f>
        <v>5</v>
      </c>
      <c r="G8" s="49">
        <f>'Field data and Egg Shells'!G8</f>
        <v>7</v>
      </c>
      <c r="H8" s="49">
        <f>'Field data and Egg Shells'!H8</f>
        <v>8</v>
      </c>
      <c r="I8" s="49">
        <f>'Field data and Egg Shells'!I8</f>
        <v>10</v>
      </c>
      <c r="J8" s="49">
        <f>'Field data and Egg Shells'!J8</f>
        <v>11</v>
      </c>
      <c r="K8" s="49">
        <f>'Field data and Egg Shells'!K8</f>
        <v>12</v>
      </c>
      <c r="L8" s="49">
        <f>'Field data and Egg Shells'!L8</f>
        <v>13</v>
      </c>
      <c r="M8" s="49">
        <f>'Field data and Egg Shells'!M8</f>
        <v>0</v>
      </c>
      <c r="N8" s="49">
        <f>'Field data and Egg Shells'!N8</f>
        <v>0</v>
      </c>
      <c r="O8" s="49">
        <f>'Field data and Egg Shells'!O8</f>
        <v>0</v>
      </c>
      <c r="P8" s="49">
        <f>'Field data and Egg Shells'!P8</f>
        <v>0</v>
      </c>
      <c r="Q8" s="49">
        <f>'Field data and Egg Shells'!Q8</f>
        <v>0</v>
      </c>
      <c r="R8" s="49">
        <f>'Field data and Egg Shells'!R8</f>
        <v>0</v>
      </c>
      <c r="S8" s="49">
        <f>'Field data and Egg Shells'!S8</f>
        <v>0</v>
      </c>
      <c r="T8" s="49">
        <f>'Field data and Egg Shells'!T8</f>
        <v>0</v>
      </c>
      <c r="U8" s="49">
        <f>'Field data and Egg Shells'!U8</f>
        <v>0</v>
      </c>
      <c r="V8" s="102">
        <f>'Field data and Egg Shells'!V8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Egg Shells'!C9</f>
        <v>m</v>
      </c>
      <c r="D9" s="49" t="str">
        <f>'Field data and Egg Shells'!D9</f>
        <v>m</v>
      </c>
      <c r="E9" s="49" t="str">
        <f>'Field data and Egg Shells'!E9</f>
        <v>m</v>
      </c>
      <c r="F9" s="49" t="str">
        <f>'Field data and Egg Shells'!F9</f>
        <v>m</v>
      </c>
      <c r="G9" s="49" t="str">
        <f>'Field data and Egg Shells'!G9</f>
        <v>m</v>
      </c>
      <c r="H9" s="49" t="str">
        <f>'Field data and Egg Shells'!H9</f>
        <v>m</v>
      </c>
      <c r="I9" s="49" t="str">
        <f>'Field data and Egg Shells'!I9</f>
        <v>m</v>
      </c>
      <c r="J9" s="49" t="str">
        <f>'Field data and Egg Shells'!J9</f>
        <v>m</v>
      </c>
      <c r="K9" s="49" t="str">
        <f>'Field data and Egg Shells'!K9</f>
        <v>m</v>
      </c>
      <c r="L9" s="49" t="str">
        <f>'Field data and Egg Shells'!L9</f>
        <v>m</v>
      </c>
      <c r="M9" s="49">
        <f>'Field data and Egg Shells'!M9</f>
        <v>0</v>
      </c>
      <c r="N9" s="49">
        <f>'Field data and Egg Shells'!N9</f>
        <v>0</v>
      </c>
      <c r="O9" s="49">
        <f>'Field data and Egg Shells'!O9</f>
        <v>0</v>
      </c>
      <c r="P9" s="49">
        <f>'Field data and Egg Shells'!P9</f>
        <v>0</v>
      </c>
      <c r="Q9" s="49">
        <f>'Field data and Egg Shells'!Q9</f>
        <v>0</v>
      </c>
      <c r="R9" s="49">
        <f>'Field data and Egg Shells'!R9</f>
        <v>0</v>
      </c>
      <c r="S9" s="49">
        <f>'Field data and Egg Shells'!S9</f>
        <v>0</v>
      </c>
      <c r="T9" s="49">
        <f>'Field data and Egg Shells'!T9</f>
        <v>0</v>
      </c>
      <c r="U9" s="49">
        <f>'Field data and Egg Shells'!U9</f>
        <v>0</v>
      </c>
      <c r="V9" s="102">
        <f>'Field data and Egg Shells'!V9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Egg Shells'!C10</f>
        <v>5.7</v>
      </c>
      <c r="D10" s="49">
        <f>'Field data and Egg Shells'!D10</f>
        <v>5.8</v>
      </c>
      <c r="E10" s="49">
        <f>'Field data and Egg Shells'!E10</f>
        <v>6.1</v>
      </c>
      <c r="F10" s="49">
        <f>'Field data and Egg Shells'!F10</f>
        <v>6.1</v>
      </c>
      <c r="G10" s="49">
        <f>'Field data and Egg Shells'!G10</f>
        <v>5.5</v>
      </c>
      <c r="H10" s="49">
        <f>'Field data and Egg Shells'!H10</f>
        <v>5.6</v>
      </c>
      <c r="I10" s="49">
        <f>'Field data and Egg Shells'!I10</f>
        <v>6.1</v>
      </c>
      <c r="J10" s="49">
        <f>'Field data and Egg Shells'!J10</f>
        <v>5.6</v>
      </c>
      <c r="K10" s="49">
        <f>'Field data and Egg Shells'!K10</f>
        <v>5.8</v>
      </c>
      <c r="L10" s="49">
        <f>'Field data and Egg Shells'!L10</f>
        <v>5.8</v>
      </c>
      <c r="M10" s="49">
        <f>'Field data and Egg Shells'!M10</f>
        <v>0</v>
      </c>
      <c r="N10" s="49">
        <f>'Field data and Egg Shells'!N10</f>
        <v>0</v>
      </c>
      <c r="O10" s="49">
        <f>'Field data and Egg Shells'!O10</f>
        <v>0</v>
      </c>
      <c r="P10" s="49">
        <f>'Field data and Egg Shells'!P10</f>
        <v>0</v>
      </c>
      <c r="Q10" s="49">
        <f>'Field data and Egg Shells'!Q10</f>
        <v>0</v>
      </c>
      <c r="R10" s="49">
        <f>'Field data and Egg Shells'!R10</f>
        <v>0</v>
      </c>
      <c r="S10" s="49">
        <f>'Field data and Egg Shells'!S10</f>
        <v>0</v>
      </c>
      <c r="T10" s="49">
        <f>'Field data and Egg Shells'!T10</f>
        <v>0</v>
      </c>
      <c r="U10" s="49">
        <f>'Field data and Egg Shells'!U10</f>
        <v>0</v>
      </c>
      <c r="V10" s="102">
        <f>'Field data and Egg Shells'!V10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Egg Shells'!C11</f>
        <v>3</v>
      </c>
      <c r="D11" s="49">
        <f>'Field data and Egg Shells'!D11</f>
        <v>2</v>
      </c>
      <c r="E11" s="49">
        <f>'Field data and Egg Shells'!E11</f>
        <v>2</v>
      </c>
      <c r="F11" s="49">
        <f>'Field data and Egg Shells'!F11</f>
        <v>3</v>
      </c>
      <c r="G11" s="49">
        <f>'Field data and Egg Shells'!G11</f>
        <v>3</v>
      </c>
      <c r="H11" s="49">
        <f>'Field data and Egg Shells'!H11</f>
        <v>1</v>
      </c>
      <c r="I11" s="49">
        <f>'Field data and Egg Shells'!I11</f>
        <v>3</v>
      </c>
      <c r="J11" s="49">
        <f>'Field data and Egg Shells'!J11</f>
        <v>3</v>
      </c>
      <c r="K11" s="49">
        <f>'Field data and Egg Shells'!K11</f>
        <v>3</v>
      </c>
      <c r="L11" s="49">
        <f>'Field data and Egg Shells'!L11</f>
        <v>3</v>
      </c>
      <c r="M11" s="49">
        <f>'Field data and Egg Shells'!M11</f>
        <v>0</v>
      </c>
      <c r="N11" s="49">
        <f>'Field data and Egg Shells'!N11</f>
        <v>0</v>
      </c>
      <c r="O11" s="49">
        <f>'Field data and Egg Shells'!O11</f>
        <v>0</v>
      </c>
      <c r="P11" s="49">
        <f>'Field data and Egg Shells'!P11</f>
        <v>0</v>
      </c>
      <c r="Q11" s="49">
        <f>'Field data and Egg Shells'!Q11</f>
        <v>0</v>
      </c>
      <c r="R11" s="49">
        <f>'Field data and Egg Shells'!R11</f>
        <v>0</v>
      </c>
      <c r="S11" s="49">
        <f>'Field data and Egg Shells'!S11</f>
        <v>0</v>
      </c>
      <c r="T11" s="49">
        <f>'Field data and Egg Shells'!T11</f>
        <v>0</v>
      </c>
      <c r="U11" s="49">
        <f>'Field data and Egg Shells'!U11</f>
        <v>0</v>
      </c>
      <c r="V11" s="102">
        <f>'Field data and Egg Shells'!V11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Egg Shells'!C12</f>
        <v>2</v>
      </c>
      <c r="D12" s="49">
        <f>'Field data and Egg Shells'!D12</f>
        <v>1</v>
      </c>
      <c r="E12" s="49">
        <f>'Field data and Egg Shells'!E12</f>
        <v>1</v>
      </c>
      <c r="F12" s="49">
        <f>'Field data and Egg Shells'!F12</f>
        <v>2</v>
      </c>
      <c r="G12" s="49">
        <f>'Field data and Egg Shells'!G12</f>
        <v>1</v>
      </c>
      <c r="H12" s="49">
        <f>'Field data and Egg Shells'!H12</f>
        <v>1</v>
      </c>
      <c r="I12" s="49">
        <f>'Field data and Egg Shells'!I12</f>
        <v>3</v>
      </c>
      <c r="J12" s="49">
        <f>'Field data and Egg Shells'!J12</f>
        <v>2</v>
      </c>
      <c r="K12" s="49">
        <f>'Field data and Egg Shells'!K12</f>
        <v>2</v>
      </c>
      <c r="L12" s="49">
        <f>'Field data and Egg Shells'!L12</f>
        <v>2</v>
      </c>
      <c r="M12" s="49">
        <f>'Field data and Egg Shells'!M12</f>
        <v>0</v>
      </c>
      <c r="N12" s="49">
        <f>'Field data and Egg Shells'!N12</f>
        <v>0</v>
      </c>
      <c r="O12" s="49">
        <f>'Field data and Egg Shells'!O12</f>
        <v>0</v>
      </c>
      <c r="P12" s="49">
        <f>'Field data and Egg Shells'!P12</f>
        <v>0</v>
      </c>
      <c r="Q12" s="49">
        <f>'Field data and Egg Shells'!Q12</f>
        <v>0</v>
      </c>
      <c r="R12" s="49">
        <f>'Field data and Egg Shells'!R12</f>
        <v>0</v>
      </c>
      <c r="S12" s="49">
        <f>'Field data and Egg Shells'!S12</f>
        <v>0</v>
      </c>
      <c r="T12" s="49">
        <f>'Field data and Egg Shells'!T12</f>
        <v>0</v>
      </c>
      <c r="U12" s="49">
        <f>'Field data and Egg Shells'!U12</f>
        <v>0</v>
      </c>
      <c r="V12" s="102">
        <f>'Field data and Egg Shells'!V12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Egg Shells'!C13</f>
        <v>2</v>
      </c>
      <c r="D13" s="49">
        <f>'Field data and Egg Shells'!D13</f>
        <v>2</v>
      </c>
      <c r="E13" s="49">
        <f>'Field data and Egg Shells'!E13</f>
        <v>1</v>
      </c>
      <c r="F13" s="49">
        <f>'Field data and Egg Shells'!F13</f>
        <v>2</v>
      </c>
      <c r="G13" s="49">
        <f>'Field data and Egg Shells'!G13</f>
        <v>1</v>
      </c>
      <c r="H13" s="49">
        <f>'Field data and Egg Shells'!H13</f>
        <v>1</v>
      </c>
      <c r="I13" s="49">
        <f>'Field data and Egg Shells'!I13</f>
        <v>2</v>
      </c>
      <c r="J13" s="49">
        <f>'Field data and Egg Shells'!J13</f>
        <v>2</v>
      </c>
      <c r="K13" s="49">
        <f>'Field data and Egg Shells'!K13</f>
        <v>2</v>
      </c>
      <c r="L13" s="49">
        <f>'Field data and Egg Shells'!L13</f>
        <v>1</v>
      </c>
      <c r="M13" s="49">
        <f>'Field data and Egg Shells'!M13</f>
        <v>0</v>
      </c>
      <c r="N13" s="49">
        <f>'Field data and Egg Shells'!N13</f>
        <v>0</v>
      </c>
      <c r="O13" s="49">
        <f>'Field data and Egg Shells'!O13</f>
        <v>0</v>
      </c>
      <c r="P13" s="49">
        <f>'Field data and Egg Shells'!P13</f>
        <v>0</v>
      </c>
      <c r="Q13" s="49">
        <f>'Field data and Egg Shells'!Q13</f>
        <v>0</v>
      </c>
      <c r="R13" s="49">
        <f>'Field data and Egg Shells'!R13</f>
        <v>0</v>
      </c>
      <c r="S13" s="49">
        <f>'Field data and Egg Shells'!S13</f>
        <v>0</v>
      </c>
      <c r="T13" s="49">
        <f>'Field data and Egg Shells'!T13</f>
        <v>0</v>
      </c>
      <c r="U13" s="49">
        <f>'Field data and Egg Shells'!U13</f>
        <v>0</v>
      </c>
      <c r="V13" s="102">
        <f>'Field data and Egg Shells'!V13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Egg Shells'!C14</f>
        <v xml:space="preserve">Grass Silage (25% DM) </v>
      </c>
      <c r="D14" s="83" t="str">
        <f>'Field data and Egg Shells'!D14</f>
        <v xml:space="preserve">Grass Silage (25% DM) </v>
      </c>
      <c r="E14" s="83" t="str">
        <f>'Field data and Egg Shells'!E14</f>
        <v xml:space="preserve">Grass Silage (25% DM) </v>
      </c>
      <c r="F14" s="83" t="str">
        <f>'Field data and Egg Shells'!F14</f>
        <v xml:space="preserve">Grass Silage (25% DM) </v>
      </c>
      <c r="G14" s="83" t="str">
        <f>'Field data and Egg Shells'!G14</f>
        <v xml:space="preserve">Grass Silage (25% DM) </v>
      </c>
      <c r="H14" s="83" t="str">
        <f>'Field data and Egg Shells'!H14</f>
        <v xml:space="preserve">Grass Silage (25% DM) </v>
      </c>
      <c r="I14" s="83" t="str">
        <f>'Field data and Egg Shells'!I14</f>
        <v xml:space="preserve">Grass Silage (25% DM) </v>
      </c>
      <c r="J14" s="83" t="str">
        <f>'Field data and Egg Shells'!J14</f>
        <v xml:space="preserve">Grass Silage (25% DM) </v>
      </c>
      <c r="K14" s="83" t="str">
        <f>'Field data and Egg Shells'!K14</f>
        <v xml:space="preserve">Grass Silage (25% DM) </v>
      </c>
      <c r="L14" s="83" t="str">
        <f>'Field data and Egg Shells'!L14</f>
        <v xml:space="preserve">Grass Silage (25% DM) </v>
      </c>
      <c r="M14" s="83">
        <f>'Field data and Egg Shells'!M14</f>
        <v>0</v>
      </c>
      <c r="N14" s="83">
        <f>'Field data and Egg Shells'!N14</f>
        <v>0</v>
      </c>
      <c r="O14" s="83">
        <f>'Field data and Egg Shells'!O14</f>
        <v>0</v>
      </c>
      <c r="P14" s="83">
        <f>'Field data and Egg Shells'!P14</f>
        <v>0</v>
      </c>
      <c r="Q14" s="83">
        <f>'Field data and Egg Shells'!Q14</f>
        <v>0</v>
      </c>
      <c r="R14" s="83">
        <f>'Field data and Egg Shells'!R14</f>
        <v>0</v>
      </c>
      <c r="S14" s="83">
        <f>'Field data and Egg Shells'!S14</f>
        <v>0</v>
      </c>
      <c r="T14" s="83">
        <f>'Field data and Egg Shells'!T14</f>
        <v>0</v>
      </c>
      <c r="U14" s="83">
        <f>'Field data and Egg Shells'!U14</f>
        <v>0</v>
      </c>
      <c r="V14" s="103">
        <f>'Field data and Egg Shells'!V14</f>
        <v>0</v>
      </c>
      <c r="AD14" s="22" t="s">
        <v>138</v>
      </c>
      <c r="AE14" s="22">
        <v>6</v>
      </c>
      <c r="AI14" s="43" t="s">
        <v>119</v>
      </c>
      <c r="AJ14" s="44">
        <v>0.8</v>
      </c>
      <c r="AK14" s="45">
        <v>1.7</v>
      </c>
      <c r="AL14" s="9">
        <v>12</v>
      </c>
      <c r="AM14" s="9">
        <v>6.7</v>
      </c>
      <c r="AN14" s="9" t="s">
        <v>135</v>
      </c>
    </row>
    <row r="15" spans="1:41" ht="13" x14ac:dyDescent="0.25">
      <c r="A15" s="152" t="s">
        <v>9</v>
      </c>
      <c r="B15" s="153"/>
      <c r="C15" s="49">
        <f>'Field data and Egg Shells'!C15</f>
        <v>38</v>
      </c>
      <c r="D15" s="49">
        <f>'Field data and Egg Shells'!D15</f>
        <v>38</v>
      </c>
      <c r="E15" s="49">
        <f>'Field data and Egg Shells'!E15</f>
        <v>38</v>
      </c>
      <c r="F15" s="49">
        <f>'Field data and Egg Shells'!F15</f>
        <v>38</v>
      </c>
      <c r="G15" s="49">
        <f>'Field data and Egg Shells'!G15</f>
        <v>38</v>
      </c>
      <c r="H15" s="49">
        <f>'Field data and Egg Shells'!H15</f>
        <v>38</v>
      </c>
      <c r="I15" s="49">
        <f>'Field data and Egg Shells'!I15</f>
        <v>38</v>
      </c>
      <c r="J15" s="49">
        <f>'Field data and Egg Shells'!J15</f>
        <v>38</v>
      </c>
      <c r="K15" s="49">
        <f>'Field data and Egg Shells'!K15</f>
        <v>38</v>
      </c>
      <c r="L15" s="49">
        <f>'Field data and Egg Shells'!L15</f>
        <v>38</v>
      </c>
      <c r="M15" s="49">
        <f>'Field data and Egg Shells'!M15</f>
        <v>0</v>
      </c>
      <c r="N15" s="49">
        <f>'Field data and Egg Shells'!N15</f>
        <v>0</v>
      </c>
      <c r="O15" s="49">
        <f>'Field data and Egg Shells'!O15</f>
        <v>0</v>
      </c>
      <c r="P15" s="49">
        <f>'Field data and Egg Shells'!P15</f>
        <v>0</v>
      </c>
      <c r="Q15" s="49">
        <f>'Field data and Egg Shells'!Q15</f>
        <v>0</v>
      </c>
      <c r="R15" s="49">
        <f>'Field data and Egg Shells'!R15</f>
        <v>0</v>
      </c>
      <c r="S15" s="49">
        <f>'Field data and Egg Shells'!S15</f>
        <v>0</v>
      </c>
      <c r="T15" s="49">
        <f>'Field data and Egg Shells'!T15</f>
        <v>0</v>
      </c>
      <c r="U15" s="49">
        <f>'Field data and Egg Shells'!U15</f>
        <v>0</v>
      </c>
      <c r="V15" s="102">
        <f>'Field data and Egg Shells'!V15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Egg Shells'!C16</f>
        <v>Medium/Clay</v>
      </c>
      <c r="D16" s="104" t="str">
        <f>'Field data and Egg Shells'!D16</f>
        <v>Medium/Clay</v>
      </c>
      <c r="E16" s="104" t="str">
        <f>'Field data and Egg Shells'!E16</f>
        <v>Medium/Clay</v>
      </c>
      <c r="F16" s="104" t="str">
        <f>'Field data and Egg Shells'!F16</f>
        <v>Medium/Clay</v>
      </c>
      <c r="G16" s="104" t="str">
        <f>'Field data and Egg Shells'!G16</f>
        <v>Medium/Clay</v>
      </c>
      <c r="H16" s="104" t="str">
        <f>'Field data and Egg Shells'!H16</f>
        <v>Medium/Clay</v>
      </c>
      <c r="I16" s="104" t="str">
        <f>'Field data and Egg Shells'!I16</f>
        <v>Medium/Clay</v>
      </c>
      <c r="J16" s="104" t="str">
        <f>'Field data and Egg Shells'!J16</f>
        <v>Medium/Clay</v>
      </c>
      <c r="K16" s="104" t="str">
        <f>'Field data and Egg Shells'!K16</f>
        <v>Medium/Clay</v>
      </c>
      <c r="L16" s="104" t="str">
        <f>'Field data and Egg Shells'!L16</f>
        <v>Medium/Clay</v>
      </c>
      <c r="M16" s="104">
        <f>'Field data and Egg Shells'!M16</f>
        <v>0</v>
      </c>
      <c r="N16" s="104">
        <f>'Field data and Egg Shells'!N16</f>
        <v>0</v>
      </c>
      <c r="O16" s="104">
        <f>'Field data and Egg Shells'!O16</f>
        <v>0</v>
      </c>
      <c r="P16" s="104">
        <f>'Field data and Egg Shells'!P16</f>
        <v>0</v>
      </c>
      <c r="Q16" s="104">
        <f>'Field data and Egg Shells'!Q16</f>
        <v>0</v>
      </c>
      <c r="R16" s="104">
        <f>'Field data and Egg Shells'!R16</f>
        <v>0</v>
      </c>
      <c r="S16" s="104">
        <f>'Field data and Egg Shells'!S16</f>
        <v>0</v>
      </c>
      <c r="T16" s="104">
        <f>'Field data and Egg Shells'!T16</f>
        <v>0</v>
      </c>
      <c r="U16" s="104">
        <f>'Field data and Egg Shells'!U16</f>
        <v>0</v>
      </c>
      <c r="V16" s="105">
        <f>'Field data and Egg Shells'!V16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f t="shared" si="1"/>
        <v>-64.599999999999994</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-228</v>
      </c>
      <c r="L23" s="12">
        <f t="shared" si="3"/>
        <v>-228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5</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8</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11</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12</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4</v>
      </c>
      <c r="E57" s="8">
        <f t="shared" si="13"/>
        <v>5</v>
      </c>
      <c r="F57" s="8">
        <f t="shared" si="13"/>
        <v>7</v>
      </c>
      <c r="G57" s="8">
        <f t="shared" si="13"/>
        <v>8</v>
      </c>
      <c r="H57" s="8">
        <f t="shared" si="13"/>
        <v>10</v>
      </c>
      <c r="I57" s="8">
        <f t="shared" si="13"/>
        <v>11</v>
      </c>
      <c r="J57" s="8">
        <f t="shared" si="13"/>
        <v>12</v>
      </c>
      <c r="K57" s="8">
        <f t="shared" si="13"/>
        <v>13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t="e">
        <f>VLOOKUP(M$14,Table24567[],5,FALSE)</f>
        <v>#N/A</v>
      </c>
      <c r="M59" s="64" t="e">
        <f>VLOOKUP(N$14,Table24567[],5,FALSE)</f>
        <v>#N/A</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5.7</v>
      </c>
      <c r="C60" s="64">
        <f t="shared" ref="C60:U60" si="14">D10</f>
        <v>5.8</v>
      </c>
      <c r="D60" s="64">
        <f t="shared" si="14"/>
        <v>6.1</v>
      </c>
      <c r="E60" s="64">
        <f t="shared" si="14"/>
        <v>6.1</v>
      </c>
      <c r="F60" s="64">
        <f t="shared" si="14"/>
        <v>5.5</v>
      </c>
      <c r="G60" s="64">
        <f t="shared" si="14"/>
        <v>5.6</v>
      </c>
      <c r="H60" s="64">
        <f t="shared" si="14"/>
        <v>6.1</v>
      </c>
      <c r="I60" s="64">
        <f t="shared" si="14"/>
        <v>5.6</v>
      </c>
      <c r="J60" s="64">
        <f t="shared" si="14"/>
        <v>5.8</v>
      </c>
      <c r="K60" s="64">
        <f t="shared" si="14"/>
        <v>5.8</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v>
      </c>
      <c r="C64" s="65">
        <f t="shared" ref="C64:U64" si="17">(C59-C60)*C61</f>
        <v>2.4000000000000021</v>
      </c>
      <c r="D64" s="65">
        <f t="shared" si="17"/>
        <v>0.6000000000000032</v>
      </c>
      <c r="E64" s="65">
        <f t="shared" si="17"/>
        <v>0.6000000000000032</v>
      </c>
      <c r="F64" s="65">
        <f t="shared" si="17"/>
        <v>4.2000000000000011</v>
      </c>
      <c r="G64" s="65">
        <f t="shared" si="17"/>
        <v>3.6000000000000032</v>
      </c>
      <c r="H64" s="65">
        <f t="shared" si="17"/>
        <v>0.6000000000000032</v>
      </c>
      <c r="I64" s="65">
        <f t="shared" si="17"/>
        <v>3.6000000000000032</v>
      </c>
      <c r="J64" s="65">
        <f t="shared" si="17"/>
        <v>2.4000000000000021</v>
      </c>
      <c r="K64" s="65">
        <f t="shared" si="17"/>
        <v>2.4000000000000021</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v>
      </c>
      <c r="C65" s="65">
        <f t="shared" ref="C65:U65" si="18">C63-C64</f>
        <v>-2.4000000000000021</v>
      </c>
      <c r="D65" s="65">
        <f t="shared" si="18"/>
        <v>-0.6000000000000032</v>
      </c>
      <c r="E65" s="65">
        <f t="shared" si="18"/>
        <v>-0.6000000000000032</v>
      </c>
      <c r="F65" s="65">
        <f t="shared" si="18"/>
        <v>-4.2000000000000011</v>
      </c>
      <c r="G65" s="65">
        <f t="shared" si="18"/>
        <v>-3.6000000000000032</v>
      </c>
      <c r="H65" s="65">
        <f t="shared" si="18"/>
        <v>-0.6000000000000032</v>
      </c>
      <c r="I65" s="65">
        <f t="shared" si="18"/>
        <v>-3.6000000000000032</v>
      </c>
      <c r="J65" s="65">
        <f t="shared" si="18"/>
        <v>-2.4000000000000021</v>
      </c>
      <c r="K65" s="65">
        <f t="shared" si="18"/>
        <v>-2.4000000000000021</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Egg Shells'!C1:D1</f>
        <v>PAN-032332</v>
      </c>
      <c r="D1" s="167"/>
      <c r="E1" s="106" t="s">
        <v>45</v>
      </c>
      <c r="F1" s="113">
        <f>'Field data and Egg Shells'!F1</f>
        <v>28.8</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Egg Shells'!C2:D2</f>
        <v>EPR-BB3505LT</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Egg Shells'!C3:D3</f>
        <v>D Wise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Egg Shells'!C4:D4</f>
        <v>Fields Farm, Fields Lane, Willington, Tallarn Green, Wrexham, SY14 7LR</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Egg Shells'!C5:D5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Egg Shells'!C8</f>
        <v>1</v>
      </c>
      <c r="D8" s="49">
        <f>'Field data and Egg Shells'!D8</f>
        <v>2</v>
      </c>
      <c r="E8" s="49">
        <f>'Field data and Egg Shells'!E8</f>
        <v>4</v>
      </c>
      <c r="F8" s="49">
        <f>'Field data and Egg Shells'!F8</f>
        <v>5</v>
      </c>
      <c r="G8" s="49">
        <f>'Field data and Egg Shells'!G8</f>
        <v>7</v>
      </c>
      <c r="H8" s="49">
        <f>'Field data and Egg Shells'!H8</f>
        <v>8</v>
      </c>
      <c r="I8" s="49">
        <f>'Field data and Egg Shells'!I8</f>
        <v>10</v>
      </c>
      <c r="J8" s="49">
        <f>'Field data and Egg Shells'!J8</f>
        <v>11</v>
      </c>
      <c r="K8" s="49">
        <f>'Field data and Egg Shells'!K8</f>
        <v>12</v>
      </c>
      <c r="L8" s="49">
        <f>'Field data and Egg Shells'!L8</f>
        <v>13</v>
      </c>
      <c r="M8" s="49">
        <f>'Field data and Egg Shells'!M8</f>
        <v>0</v>
      </c>
      <c r="N8" s="49">
        <f>'Field data and Egg Shells'!N8</f>
        <v>0</v>
      </c>
      <c r="O8" s="49">
        <f>'Field data and Egg Shells'!O8</f>
        <v>0</v>
      </c>
      <c r="P8" s="49">
        <f>'Field data and Egg Shells'!P8</f>
        <v>0</v>
      </c>
      <c r="Q8" s="49">
        <f>'Field data and Egg Shells'!Q8</f>
        <v>0</v>
      </c>
      <c r="R8" s="49">
        <f>'Field data and Egg Shells'!R8</f>
        <v>0</v>
      </c>
      <c r="S8" s="49">
        <f>'Field data and Egg Shells'!S8</f>
        <v>0</v>
      </c>
      <c r="T8" s="49">
        <f>'Field data and Egg Shells'!T8</f>
        <v>0</v>
      </c>
      <c r="U8" s="49">
        <f>'Field data and Egg Shells'!U8</f>
        <v>0</v>
      </c>
      <c r="V8" s="102">
        <f>'Field data and Egg Shells'!V8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Egg Shells'!C9</f>
        <v>m</v>
      </c>
      <c r="D9" s="49" t="str">
        <f>'Field data and Egg Shells'!D9</f>
        <v>m</v>
      </c>
      <c r="E9" s="49" t="str">
        <f>'Field data and Egg Shells'!E9</f>
        <v>m</v>
      </c>
      <c r="F9" s="49" t="str">
        <f>'Field data and Egg Shells'!F9</f>
        <v>m</v>
      </c>
      <c r="G9" s="49" t="str">
        <f>'Field data and Egg Shells'!G9</f>
        <v>m</v>
      </c>
      <c r="H9" s="49" t="str">
        <f>'Field data and Egg Shells'!H9</f>
        <v>m</v>
      </c>
      <c r="I9" s="49" t="str">
        <f>'Field data and Egg Shells'!I9</f>
        <v>m</v>
      </c>
      <c r="J9" s="49" t="str">
        <f>'Field data and Egg Shells'!J9</f>
        <v>m</v>
      </c>
      <c r="K9" s="49" t="str">
        <f>'Field data and Egg Shells'!K9</f>
        <v>m</v>
      </c>
      <c r="L9" s="49" t="str">
        <f>'Field data and Egg Shells'!L9</f>
        <v>m</v>
      </c>
      <c r="M9" s="49">
        <f>'Field data and Egg Shells'!M9</f>
        <v>0</v>
      </c>
      <c r="N9" s="49">
        <f>'Field data and Egg Shells'!N9</f>
        <v>0</v>
      </c>
      <c r="O9" s="49">
        <f>'Field data and Egg Shells'!O9</f>
        <v>0</v>
      </c>
      <c r="P9" s="49">
        <f>'Field data and Egg Shells'!P9</f>
        <v>0</v>
      </c>
      <c r="Q9" s="49">
        <f>'Field data and Egg Shells'!Q9</f>
        <v>0</v>
      </c>
      <c r="R9" s="49">
        <f>'Field data and Egg Shells'!R9</f>
        <v>0</v>
      </c>
      <c r="S9" s="49">
        <f>'Field data and Egg Shells'!S9</f>
        <v>0</v>
      </c>
      <c r="T9" s="49">
        <f>'Field data and Egg Shells'!T9</f>
        <v>0</v>
      </c>
      <c r="U9" s="49">
        <f>'Field data and Egg Shells'!U9</f>
        <v>0</v>
      </c>
      <c r="V9" s="102">
        <f>'Field data and Egg Shells'!V9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Egg Shells'!C10</f>
        <v>5.7</v>
      </c>
      <c r="D10" s="49">
        <f>'Field data and Egg Shells'!D10</f>
        <v>5.8</v>
      </c>
      <c r="E10" s="49">
        <f>'Field data and Egg Shells'!E10</f>
        <v>6.1</v>
      </c>
      <c r="F10" s="49">
        <f>'Field data and Egg Shells'!F10</f>
        <v>6.1</v>
      </c>
      <c r="G10" s="49">
        <f>'Field data and Egg Shells'!G10</f>
        <v>5.5</v>
      </c>
      <c r="H10" s="49">
        <f>'Field data and Egg Shells'!H10</f>
        <v>5.6</v>
      </c>
      <c r="I10" s="49">
        <f>'Field data and Egg Shells'!I10</f>
        <v>6.1</v>
      </c>
      <c r="J10" s="49">
        <f>'Field data and Egg Shells'!J10</f>
        <v>5.6</v>
      </c>
      <c r="K10" s="49">
        <f>'Field data and Egg Shells'!K10</f>
        <v>5.8</v>
      </c>
      <c r="L10" s="49">
        <f>'Field data and Egg Shells'!L10</f>
        <v>5.8</v>
      </c>
      <c r="M10" s="49">
        <f>'Field data and Egg Shells'!M10</f>
        <v>0</v>
      </c>
      <c r="N10" s="49">
        <f>'Field data and Egg Shells'!N10</f>
        <v>0</v>
      </c>
      <c r="O10" s="49">
        <f>'Field data and Egg Shells'!O10</f>
        <v>0</v>
      </c>
      <c r="P10" s="49">
        <f>'Field data and Egg Shells'!P10</f>
        <v>0</v>
      </c>
      <c r="Q10" s="49">
        <f>'Field data and Egg Shells'!Q10</f>
        <v>0</v>
      </c>
      <c r="R10" s="49">
        <f>'Field data and Egg Shells'!R10</f>
        <v>0</v>
      </c>
      <c r="S10" s="49">
        <f>'Field data and Egg Shells'!S10</f>
        <v>0</v>
      </c>
      <c r="T10" s="49">
        <f>'Field data and Egg Shells'!T10</f>
        <v>0</v>
      </c>
      <c r="U10" s="49">
        <f>'Field data and Egg Shells'!U10</f>
        <v>0</v>
      </c>
      <c r="V10" s="102">
        <f>'Field data and Egg Shells'!V10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Egg Shells'!C11</f>
        <v>3</v>
      </c>
      <c r="D11" s="49">
        <f>'Field data and Egg Shells'!D11</f>
        <v>2</v>
      </c>
      <c r="E11" s="49">
        <f>'Field data and Egg Shells'!E11</f>
        <v>2</v>
      </c>
      <c r="F11" s="49">
        <f>'Field data and Egg Shells'!F11</f>
        <v>3</v>
      </c>
      <c r="G11" s="49">
        <f>'Field data and Egg Shells'!G11</f>
        <v>3</v>
      </c>
      <c r="H11" s="49">
        <f>'Field data and Egg Shells'!H11</f>
        <v>1</v>
      </c>
      <c r="I11" s="49">
        <f>'Field data and Egg Shells'!I11</f>
        <v>3</v>
      </c>
      <c r="J11" s="49">
        <f>'Field data and Egg Shells'!J11</f>
        <v>3</v>
      </c>
      <c r="K11" s="49">
        <f>'Field data and Egg Shells'!K11</f>
        <v>3</v>
      </c>
      <c r="L11" s="49">
        <f>'Field data and Egg Shells'!L11</f>
        <v>3</v>
      </c>
      <c r="M11" s="49">
        <f>'Field data and Egg Shells'!M11</f>
        <v>0</v>
      </c>
      <c r="N11" s="49">
        <f>'Field data and Egg Shells'!N11</f>
        <v>0</v>
      </c>
      <c r="O11" s="49">
        <f>'Field data and Egg Shells'!O11</f>
        <v>0</v>
      </c>
      <c r="P11" s="49">
        <f>'Field data and Egg Shells'!P11</f>
        <v>0</v>
      </c>
      <c r="Q11" s="49">
        <f>'Field data and Egg Shells'!Q11</f>
        <v>0</v>
      </c>
      <c r="R11" s="49">
        <f>'Field data and Egg Shells'!R11</f>
        <v>0</v>
      </c>
      <c r="S11" s="49">
        <f>'Field data and Egg Shells'!S11</f>
        <v>0</v>
      </c>
      <c r="T11" s="49">
        <f>'Field data and Egg Shells'!T11</f>
        <v>0</v>
      </c>
      <c r="U11" s="49">
        <f>'Field data and Egg Shells'!U11</f>
        <v>0</v>
      </c>
      <c r="V11" s="102">
        <f>'Field data and Egg Shells'!V11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Egg Shells'!C12</f>
        <v>2</v>
      </c>
      <c r="D12" s="49">
        <f>'Field data and Egg Shells'!D12</f>
        <v>1</v>
      </c>
      <c r="E12" s="49">
        <f>'Field data and Egg Shells'!E12</f>
        <v>1</v>
      </c>
      <c r="F12" s="49">
        <f>'Field data and Egg Shells'!F12</f>
        <v>2</v>
      </c>
      <c r="G12" s="49">
        <f>'Field data and Egg Shells'!G12</f>
        <v>1</v>
      </c>
      <c r="H12" s="49">
        <f>'Field data and Egg Shells'!H12</f>
        <v>1</v>
      </c>
      <c r="I12" s="49">
        <f>'Field data and Egg Shells'!I12</f>
        <v>3</v>
      </c>
      <c r="J12" s="49">
        <f>'Field data and Egg Shells'!J12</f>
        <v>2</v>
      </c>
      <c r="K12" s="49">
        <f>'Field data and Egg Shells'!K12</f>
        <v>2</v>
      </c>
      <c r="L12" s="49">
        <f>'Field data and Egg Shells'!L12</f>
        <v>2</v>
      </c>
      <c r="M12" s="49">
        <f>'Field data and Egg Shells'!M12</f>
        <v>0</v>
      </c>
      <c r="N12" s="49">
        <f>'Field data and Egg Shells'!N12</f>
        <v>0</v>
      </c>
      <c r="O12" s="49">
        <f>'Field data and Egg Shells'!O12</f>
        <v>0</v>
      </c>
      <c r="P12" s="49">
        <f>'Field data and Egg Shells'!P12</f>
        <v>0</v>
      </c>
      <c r="Q12" s="49">
        <f>'Field data and Egg Shells'!Q12</f>
        <v>0</v>
      </c>
      <c r="R12" s="49">
        <f>'Field data and Egg Shells'!R12</f>
        <v>0</v>
      </c>
      <c r="S12" s="49">
        <f>'Field data and Egg Shells'!S12</f>
        <v>0</v>
      </c>
      <c r="T12" s="49">
        <f>'Field data and Egg Shells'!T12</f>
        <v>0</v>
      </c>
      <c r="U12" s="49">
        <f>'Field data and Egg Shells'!U12</f>
        <v>0</v>
      </c>
      <c r="V12" s="102">
        <f>'Field data and Egg Shells'!V12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Egg Shells'!C13</f>
        <v>2</v>
      </c>
      <c r="D13" s="49">
        <f>'Field data and Egg Shells'!D13</f>
        <v>2</v>
      </c>
      <c r="E13" s="49">
        <f>'Field data and Egg Shells'!E13</f>
        <v>1</v>
      </c>
      <c r="F13" s="49">
        <f>'Field data and Egg Shells'!F13</f>
        <v>2</v>
      </c>
      <c r="G13" s="49">
        <f>'Field data and Egg Shells'!G13</f>
        <v>1</v>
      </c>
      <c r="H13" s="49">
        <f>'Field data and Egg Shells'!H13</f>
        <v>1</v>
      </c>
      <c r="I13" s="49">
        <f>'Field data and Egg Shells'!I13</f>
        <v>2</v>
      </c>
      <c r="J13" s="49">
        <f>'Field data and Egg Shells'!J13</f>
        <v>2</v>
      </c>
      <c r="K13" s="49">
        <f>'Field data and Egg Shells'!K13</f>
        <v>2</v>
      </c>
      <c r="L13" s="49">
        <f>'Field data and Egg Shells'!L13</f>
        <v>1</v>
      </c>
      <c r="M13" s="49">
        <f>'Field data and Egg Shells'!M13</f>
        <v>0</v>
      </c>
      <c r="N13" s="49">
        <f>'Field data and Egg Shells'!N13</f>
        <v>0</v>
      </c>
      <c r="O13" s="49">
        <f>'Field data and Egg Shells'!O13</f>
        <v>0</v>
      </c>
      <c r="P13" s="49">
        <f>'Field data and Egg Shells'!P13</f>
        <v>0</v>
      </c>
      <c r="Q13" s="49">
        <f>'Field data and Egg Shells'!Q13</f>
        <v>0</v>
      </c>
      <c r="R13" s="49">
        <f>'Field data and Egg Shells'!R13</f>
        <v>0</v>
      </c>
      <c r="S13" s="49">
        <f>'Field data and Egg Shells'!S13</f>
        <v>0</v>
      </c>
      <c r="T13" s="49">
        <f>'Field data and Egg Shells'!T13</f>
        <v>0</v>
      </c>
      <c r="U13" s="49">
        <f>'Field data and Egg Shells'!U13</f>
        <v>0</v>
      </c>
      <c r="V13" s="102">
        <f>'Field data and Egg Shells'!V13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Egg Shells'!C14</f>
        <v xml:space="preserve">Grass Silage (25% DM) </v>
      </c>
      <c r="D14" s="83" t="str">
        <f>'Field data and Egg Shells'!D14</f>
        <v xml:space="preserve">Grass Silage (25% DM) </v>
      </c>
      <c r="E14" s="83" t="str">
        <f>'Field data and Egg Shells'!E14</f>
        <v xml:space="preserve">Grass Silage (25% DM) </v>
      </c>
      <c r="F14" s="83" t="str">
        <f>'Field data and Egg Shells'!F14</f>
        <v xml:space="preserve">Grass Silage (25% DM) </v>
      </c>
      <c r="G14" s="83" t="str">
        <f>'Field data and Egg Shells'!G14</f>
        <v xml:space="preserve">Grass Silage (25% DM) </v>
      </c>
      <c r="H14" s="83" t="str">
        <f>'Field data and Egg Shells'!H14</f>
        <v xml:space="preserve">Grass Silage (25% DM) </v>
      </c>
      <c r="I14" s="83" t="str">
        <f>'Field data and Egg Shells'!I14</f>
        <v xml:space="preserve">Grass Silage (25% DM) </v>
      </c>
      <c r="J14" s="83" t="str">
        <f>'Field data and Egg Shells'!J14</f>
        <v xml:space="preserve">Grass Silage (25% DM) </v>
      </c>
      <c r="K14" s="83" t="str">
        <f>'Field data and Egg Shells'!K14</f>
        <v xml:space="preserve">Grass Silage (25% DM) </v>
      </c>
      <c r="L14" s="83" t="str">
        <f>'Field data and Egg Shells'!L14</f>
        <v xml:space="preserve">Grass Silage (25% DM) </v>
      </c>
      <c r="M14" s="83">
        <f>'Field data and Egg Shells'!M14</f>
        <v>0</v>
      </c>
      <c r="N14" s="83">
        <f>'Field data and Egg Shells'!N14</f>
        <v>0</v>
      </c>
      <c r="O14" s="83">
        <f>'Field data and Egg Shells'!O14</f>
        <v>0</v>
      </c>
      <c r="P14" s="83">
        <f>'Field data and Egg Shells'!P14</f>
        <v>0</v>
      </c>
      <c r="Q14" s="83">
        <f>'Field data and Egg Shells'!Q14</f>
        <v>0</v>
      </c>
      <c r="R14" s="83">
        <f>'Field data and Egg Shells'!R14</f>
        <v>0</v>
      </c>
      <c r="S14" s="83">
        <f>'Field data and Egg Shells'!S14</f>
        <v>0</v>
      </c>
      <c r="T14" s="83">
        <f>'Field data and Egg Shells'!T14</f>
        <v>0</v>
      </c>
      <c r="U14" s="83">
        <f>'Field data and Egg Shells'!U14</f>
        <v>0</v>
      </c>
      <c r="V14" s="103">
        <f>'Field data and Egg Shells'!V14</f>
        <v>0</v>
      </c>
      <c r="AD14" s="22" t="s">
        <v>138</v>
      </c>
      <c r="AE14" s="22">
        <v>6</v>
      </c>
      <c r="AI14" s="43" t="s">
        <v>119</v>
      </c>
      <c r="AJ14" s="44">
        <v>0.8</v>
      </c>
      <c r="AK14" s="45">
        <v>1.7</v>
      </c>
      <c r="AL14" s="9">
        <v>12</v>
      </c>
      <c r="AM14" s="9">
        <v>6.7</v>
      </c>
      <c r="AN14" s="9" t="s">
        <v>135</v>
      </c>
    </row>
    <row r="15" spans="1:41" ht="13" x14ac:dyDescent="0.25">
      <c r="A15" s="152" t="s">
        <v>9</v>
      </c>
      <c r="B15" s="153"/>
      <c r="C15" s="49">
        <f>'Field data and Egg Shells'!C15</f>
        <v>38</v>
      </c>
      <c r="D15" s="49">
        <f>'Field data and Egg Shells'!D15</f>
        <v>38</v>
      </c>
      <c r="E15" s="49">
        <f>'Field data and Egg Shells'!E15</f>
        <v>38</v>
      </c>
      <c r="F15" s="49">
        <f>'Field data and Egg Shells'!F15</f>
        <v>38</v>
      </c>
      <c r="G15" s="49">
        <f>'Field data and Egg Shells'!G15</f>
        <v>38</v>
      </c>
      <c r="H15" s="49">
        <f>'Field data and Egg Shells'!H15</f>
        <v>38</v>
      </c>
      <c r="I15" s="49">
        <f>'Field data and Egg Shells'!I15</f>
        <v>38</v>
      </c>
      <c r="J15" s="49">
        <f>'Field data and Egg Shells'!J15</f>
        <v>38</v>
      </c>
      <c r="K15" s="49">
        <f>'Field data and Egg Shells'!K15</f>
        <v>38</v>
      </c>
      <c r="L15" s="49">
        <f>'Field data and Egg Shells'!L15</f>
        <v>38</v>
      </c>
      <c r="M15" s="49">
        <f>'Field data and Egg Shells'!M15</f>
        <v>0</v>
      </c>
      <c r="N15" s="49">
        <f>'Field data and Egg Shells'!N15</f>
        <v>0</v>
      </c>
      <c r="O15" s="49">
        <f>'Field data and Egg Shells'!O15</f>
        <v>0</v>
      </c>
      <c r="P15" s="49">
        <f>'Field data and Egg Shells'!P15</f>
        <v>0</v>
      </c>
      <c r="Q15" s="49">
        <f>'Field data and Egg Shells'!Q15</f>
        <v>0</v>
      </c>
      <c r="R15" s="49">
        <f>'Field data and Egg Shells'!R15</f>
        <v>0</v>
      </c>
      <c r="S15" s="49">
        <f>'Field data and Egg Shells'!S15</f>
        <v>0</v>
      </c>
      <c r="T15" s="49">
        <f>'Field data and Egg Shells'!T15</f>
        <v>0</v>
      </c>
      <c r="U15" s="49">
        <f>'Field data and Egg Shells'!U15</f>
        <v>0</v>
      </c>
      <c r="V15" s="102">
        <f>'Field data and Egg Shells'!V15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Egg Shells'!C16</f>
        <v>Medium/Clay</v>
      </c>
      <c r="D16" s="104" t="str">
        <f>'Field data and Egg Shells'!D16</f>
        <v>Medium/Clay</v>
      </c>
      <c r="E16" s="104" t="str">
        <f>'Field data and Egg Shells'!E16</f>
        <v>Medium/Clay</v>
      </c>
      <c r="F16" s="104" t="str">
        <f>'Field data and Egg Shells'!F16</f>
        <v>Medium/Clay</v>
      </c>
      <c r="G16" s="104" t="str">
        <f>'Field data and Egg Shells'!G16</f>
        <v>Medium/Clay</v>
      </c>
      <c r="H16" s="104" t="str">
        <f>'Field data and Egg Shells'!H16</f>
        <v>Medium/Clay</v>
      </c>
      <c r="I16" s="104" t="str">
        <f>'Field data and Egg Shells'!I16</f>
        <v>Medium/Clay</v>
      </c>
      <c r="J16" s="104" t="str">
        <f>'Field data and Egg Shells'!J16</f>
        <v>Medium/Clay</v>
      </c>
      <c r="K16" s="104" t="str">
        <f>'Field data and Egg Shells'!K16</f>
        <v>Medium/Clay</v>
      </c>
      <c r="L16" s="104" t="str">
        <f>'Field data and Egg Shells'!L16</f>
        <v>Medium/Clay</v>
      </c>
      <c r="M16" s="104">
        <f>'Field data and Egg Shells'!M16</f>
        <v>0</v>
      </c>
      <c r="N16" s="104">
        <f>'Field data and Egg Shells'!N16</f>
        <v>0</v>
      </c>
      <c r="O16" s="104">
        <f>'Field data and Egg Shells'!O16</f>
        <v>0</v>
      </c>
      <c r="P16" s="104">
        <f>'Field data and Egg Shells'!P16</f>
        <v>0</v>
      </c>
      <c r="Q16" s="104">
        <f>'Field data and Egg Shells'!Q16</f>
        <v>0</v>
      </c>
      <c r="R16" s="104">
        <f>'Field data and Egg Shells'!R16</f>
        <v>0</v>
      </c>
      <c r="S16" s="104">
        <f>'Field data and Egg Shells'!S16</f>
        <v>0</v>
      </c>
      <c r="T16" s="104">
        <f>'Field data and Egg Shells'!T16</f>
        <v>0</v>
      </c>
      <c r="U16" s="104">
        <f>'Field data and Egg Shells'!U16</f>
        <v>0</v>
      </c>
      <c r="V16" s="105">
        <f>'Field data and Egg Shells'!V16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f t="shared" si="1"/>
        <v>-64.599999999999994</v>
      </c>
      <c r="L19" s="12">
        <f t="shared" si="1"/>
        <v>-64.599999999999994</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f t="shared" si="3"/>
        <v>-228</v>
      </c>
      <c r="L23" s="12">
        <f t="shared" si="3"/>
        <v>-228</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4</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5</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7</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8</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10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11</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12</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13</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4</v>
      </c>
      <c r="E57" s="8">
        <f t="shared" si="13"/>
        <v>5</v>
      </c>
      <c r="F57" s="8">
        <f t="shared" si="13"/>
        <v>7</v>
      </c>
      <c r="G57" s="8">
        <f t="shared" si="13"/>
        <v>8</v>
      </c>
      <c r="H57" s="8">
        <f t="shared" si="13"/>
        <v>10</v>
      </c>
      <c r="I57" s="8">
        <f t="shared" si="13"/>
        <v>11</v>
      </c>
      <c r="J57" s="8">
        <f t="shared" si="13"/>
        <v>12</v>
      </c>
      <c r="K57" s="8">
        <f t="shared" si="13"/>
        <v>13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t="e">
        <f>VLOOKUP(M$14,Table2456[],5,FALSE)</f>
        <v>#N/A</v>
      </c>
      <c r="M59" s="64" t="e">
        <f>VLOOKUP(N$14,Table2456[],5,FALSE)</f>
        <v>#N/A</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5.7</v>
      </c>
      <c r="C60" s="64">
        <f t="shared" ref="C60:U60" si="14">D10</f>
        <v>5.8</v>
      </c>
      <c r="D60" s="64">
        <f t="shared" si="14"/>
        <v>6.1</v>
      </c>
      <c r="E60" s="64">
        <f t="shared" si="14"/>
        <v>6.1</v>
      </c>
      <c r="F60" s="64">
        <f t="shared" si="14"/>
        <v>5.5</v>
      </c>
      <c r="G60" s="64">
        <f t="shared" si="14"/>
        <v>5.6</v>
      </c>
      <c r="H60" s="64">
        <f t="shared" si="14"/>
        <v>6.1</v>
      </c>
      <c r="I60" s="64">
        <f t="shared" si="14"/>
        <v>5.6</v>
      </c>
      <c r="J60" s="64">
        <f t="shared" si="14"/>
        <v>5.8</v>
      </c>
      <c r="K60" s="64">
        <f t="shared" si="14"/>
        <v>5.8</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v>
      </c>
      <c r="C64" s="65">
        <f t="shared" ref="C64:U64" si="17">(C59-C60)*C61</f>
        <v>2.4000000000000021</v>
      </c>
      <c r="D64" s="65">
        <f t="shared" si="17"/>
        <v>0.6000000000000032</v>
      </c>
      <c r="E64" s="65">
        <f t="shared" si="17"/>
        <v>0.6000000000000032</v>
      </c>
      <c r="F64" s="65">
        <f t="shared" si="17"/>
        <v>4.2000000000000011</v>
      </c>
      <c r="G64" s="65">
        <f t="shared" si="17"/>
        <v>3.6000000000000032</v>
      </c>
      <c r="H64" s="65">
        <f t="shared" si="17"/>
        <v>0.6000000000000032</v>
      </c>
      <c r="I64" s="65">
        <f t="shared" si="17"/>
        <v>3.6000000000000032</v>
      </c>
      <c r="J64" s="65">
        <f t="shared" si="17"/>
        <v>2.4000000000000021</v>
      </c>
      <c r="K64" s="65">
        <f t="shared" si="17"/>
        <v>2.4000000000000021</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v>
      </c>
      <c r="C65" s="65">
        <f t="shared" ref="C65:U65" si="18">C63-C64</f>
        <v>-2.4000000000000021</v>
      </c>
      <c r="D65" s="65">
        <f t="shared" si="18"/>
        <v>-0.6000000000000032</v>
      </c>
      <c r="E65" s="65">
        <f t="shared" si="18"/>
        <v>-0.6000000000000032</v>
      </c>
      <c r="F65" s="65">
        <f t="shared" si="18"/>
        <v>-4.2000000000000011</v>
      </c>
      <c r="G65" s="65">
        <f t="shared" si="18"/>
        <v>-3.6000000000000032</v>
      </c>
      <c r="H65" s="65">
        <f t="shared" si="18"/>
        <v>-0.6000000000000032</v>
      </c>
      <c r="I65" s="65">
        <f t="shared" si="18"/>
        <v>-3.6000000000000032</v>
      </c>
      <c r="J65" s="65">
        <f t="shared" si="18"/>
        <v>-2.4000000000000021</v>
      </c>
      <c r="K65" s="65">
        <f t="shared" si="18"/>
        <v>-2.4000000000000021</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str">
        <f t="shared" si="19"/>
        <v>UNDER</v>
      </c>
      <c r="K66" s="66" t="str">
        <f t="shared" si="19"/>
        <v>UNDER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Egg Shells'!B29</f>
        <v>Application Rate</v>
      </c>
      <c r="C1" s="29" t="str">
        <f>'Field data and Egg Shells'!C29</f>
        <v>Nitrogen Addition</v>
      </c>
      <c r="D1" s="29" t="str">
        <f>'Field data and Egg Shells'!D29</f>
        <v>Phosphate Addition</v>
      </c>
      <c r="E1" s="29" t="str">
        <f>'Field data and Egg Shells'!E29</f>
        <v>Potash  Addition</v>
      </c>
      <c r="F1" s="29" t="str">
        <f>'Field data and Egg Shells'!F29</f>
        <v>Mg Oxide Addition</v>
      </c>
      <c r="G1" s="29" t="str">
        <f>'Field data and Egg Shells'!G29</f>
        <v>Copper Addition</v>
      </c>
      <c r="H1" s="29" t="str">
        <f>'Field data and Egg Shells'!H29</f>
        <v>Zinc Addition</v>
      </c>
      <c r="I1" s="29" t="str">
        <f>'Field data and Egg Shells'!I29</f>
        <v>Lead Addition</v>
      </c>
      <c r="J1" s="29" t="str">
        <f>'Field data and Egg Shells'!J29</f>
        <v>Cadmium Addition</v>
      </c>
      <c r="K1" s="29" t="str">
        <f>'Field data and Egg Shells'!K29</f>
        <v>Mercury Addition</v>
      </c>
      <c r="L1" s="29" t="str">
        <f>'Field data and Egg Shells'!L29</f>
        <v>Nickel Addition</v>
      </c>
      <c r="M1" s="29" t="str">
        <f>'Field data and Egg Shells'!M29</f>
        <v>Chromium Addition</v>
      </c>
      <c r="N1" s="29" t="str">
        <f>'Field data and Egg Shells'!N29</f>
        <v>Aluminium Addition</v>
      </c>
      <c r="O1" s="29" t="str">
        <f>'Field data and Egg Shells'!O29</f>
        <v>Iron Addition</v>
      </c>
      <c r="P1" s="29" t="str">
        <f>'Field data and Egg Shells'!P29</f>
        <v xml:space="preserve">Sodium Addition                 </v>
      </c>
      <c r="Q1" s="29" t="str">
        <f>'Field data and Egg Shells'!Q29</f>
        <v>SO3  Addition                             kg/ha</v>
      </c>
      <c r="R1" s="29" t="str">
        <f>'Field data and Egg Shells'!R29</f>
        <v xml:space="preserve">Selenium Addition </v>
      </c>
      <c r="S1" s="29" t="str">
        <f>'Field data and Egg Shells'!S29</f>
        <v xml:space="preserve">Arsenic  Addition  </v>
      </c>
      <c r="T1" s="29" t="str">
        <f>'Field data and Egg Shells'!T29</f>
        <v xml:space="preserve">Molybdenum Addition  </v>
      </c>
      <c r="U1" s="29" t="str">
        <f>'Field data and Egg Shells'!U29</f>
        <v xml:space="preserve">Fluoride Addition </v>
      </c>
    </row>
    <row r="2" spans="1:21" ht="25" x14ac:dyDescent="0.25">
      <c r="A2" s="174"/>
      <c r="B2" s="29" t="str">
        <f>'Field data and Egg Shells'!B30</f>
        <v>tonnes/ha</v>
      </c>
      <c r="C2" s="29" t="str">
        <f>'Field data and Egg Shells'!C30</f>
        <v>kg/ha</v>
      </c>
      <c r="D2" s="29" t="str">
        <f>'Field data and Egg Shells'!D30</f>
        <v>P2O5 
kg/ha</v>
      </c>
      <c r="E2" s="29" t="str">
        <f>'Field data and Egg Shells'!E30</f>
        <v>K2O 
kg/ha</v>
      </c>
      <c r="F2" s="29" t="str">
        <f>'Field data and Egg Shells'!F30</f>
        <v>MgO 
kg/ha</v>
      </c>
      <c r="G2" s="29" t="str">
        <f>'Field data and Egg Shells'!G30</f>
        <v>kg/ha</v>
      </c>
      <c r="H2" s="29" t="str">
        <f>'Field data and Egg Shells'!H30</f>
        <v>kg/ha</v>
      </c>
      <c r="I2" s="29" t="str">
        <f>'Field data and Egg Shells'!I30</f>
        <v>kg/ha</v>
      </c>
      <c r="J2" s="29" t="str">
        <f>'Field data and Egg Shells'!J30</f>
        <v>kg/ha</v>
      </c>
      <c r="K2" s="29" t="str">
        <f>'Field data and Egg Shells'!K30</f>
        <v>kg/ha</v>
      </c>
      <c r="L2" s="29" t="str">
        <f>'Field data and Egg Shells'!L30</f>
        <v>kg/ha</v>
      </c>
      <c r="M2" s="29" t="str">
        <f>'Field data and Egg Shells'!M30</f>
        <v>kg/ha</v>
      </c>
      <c r="N2" s="29" t="str">
        <f>'Field data and Egg Shells'!N30</f>
        <v>kg/ha</v>
      </c>
      <c r="O2" s="29" t="str">
        <f>'Field data and Egg Shells'!O30</f>
        <v>kg/ha</v>
      </c>
      <c r="P2" s="29" t="str">
        <f>'Field data and Egg Shells'!P30</f>
        <v>kg/ha</v>
      </c>
      <c r="Q2" s="29" t="str">
        <f>'Field data and Egg Shells'!Q30</f>
        <v>kg/ha</v>
      </c>
      <c r="R2" s="29" t="str">
        <f>'Field data and Egg Shells'!R30</f>
        <v>kg/ha</v>
      </c>
      <c r="S2" s="29" t="str">
        <f>'Field data and Egg Shells'!S30</f>
        <v>kg/ha</v>
      </c>
      <c r="T2" s="29" t="str">
        <f>'Field data and Egg Shells'!T30</f>
        <v>kg/ha</v>
      </c>
      <c r="U2" s="29" t="str">
        <f>'Field data and Egg Shells'!U30</f>
        <v>kg/ha</v>
      </c>
    </row>
    <row r="3" spans="1:21" x14ac:dyDescent="0.25">
      <c r="A3" s="27">
        <v>1</v>
      </c>
      <c r="B3" s="24">
        <f>'Field data and Egg Shells'!B31</f>
        <v>31</v>
      </c>
      <c r="C3" s="24">
        <f>'Field data and Egg Shells'!C31</f>
        <v>166.53200000000001</v>
      </c>
      <c r="D3" s="24">
        <f>'Field data and Egg Shells'!D31</f>
        <v>47.6906015</v>
      </c>
      <c r="E3" s="24">
        <f>'Field data and Egg Shells'!E31</f>
        <v>23.018151000000007</v>
      </c>
      <c r="F3" s="24">
        <f>'Field data and Egg Shells'!F31</f>
        <v>131.96436499999999</v>
      </c>
      <c r="G3" s="24">
        <f>'Field data and Egg Shells'!G31</f>
        <v>2.7918599999999998E-2</v>
      </c>
      <c r="H3" s="24">
        <f>'Field data and Egg Shells'!H31</f>
        <v>0.12245000000000002</v>
      </c>
      <c r="I3" s="24">
        <f>'Field data and Egg Shells'!I31</f>
        <v>2.4490000000000001E-2</v>
      </c>
      <c r="J3" s="24">
        <f>'Field data and Egg Shells'!J31</f>
        <v>2.4490000000000004E-4</v>
      </c>
      <c r="K3" s="24">
        <f>'Field data and Egg Shells'!K31</f>
        <v>2.4490000000000002E-3</v>
      </c>
      <c r="L3" s="24">
        <f>'Field data and Egg Shells'!L31</f>
        <v>3.0612500000000004E-2</v>
      </c>
      <c r="M3" s="24">
        <f>'Field data and Egg Shells'!M31</f>
        <v>5.0694299999999998E-2</v>
      </c>
      <c r="N3" s="24">
        <f>'Field data and Egg Shells'!N31</f>
        <v>0</v>
      </c>
      <c r="O3" s="24">
        <f>'Field data and Egg Shells'!O31</f>
        <v>0</v>
      </c>
      <c r="P3" s="24">
        <f>'Field data and Egg Shells'!P31</f>
        <v>0</v>
      </c>
      <c r="Q3" s="24">
        <f>'Field data and Egg Shells'!Q31</f>
        <v>92.449749999999995</v>
      </c>
      <c r="R3" s="24">
        <f>'Field data and Egg Shells'!R31</f>
        <v>0</v>
      </c>
      <c r="S3" s="24">
        <f>'Field data and Egg Shells'!S31</f>
        <v>0</v>
      </c>
      <c r="T3" s="24">
        <f>'Field data and Egg Shells'!T31</f>
        <v>0</v>
      </c>
      <c r="U3" s="24">
        <f>'Field data and Egg Shells'!U31</f>
        <v>0</v>
      </c>
    </row>
    <row r="4" spans="1:21" x14ac:dyDescent="0.25">
      <c r="A4" s="27">
        <v>2</v>
      </c>
      <c r="B4" s="24">
        <f>Sludge!B31</f>
        <v>250</v>
      </c>
      <c r="C4" s="24">
        <f>Sludge!C31</f>
        <v>25</v>
      </c>
      <c r="D4" s="24">
        <f>Sludge!D31</f>
        <v>5.0860200000000004</v>
      </c>
      <c r="E4" s="24">
        <f>Sludge!E31</f>
        <v>3.6752500000000001</v>
      </c>
      <c r="F4" s="24">
        <f>Sludge!F31</f>
        <v>4.1449999999999996</v>
      </c>
      <c r="G4" s="24">
        <f>Sludge!G31</f>
        <v>0.05</v>
      </c>
      <c r="H4" s="24">
        <f>Sludge!H31</f>
        <v>0.125</v>
      </c>
      <c r="I4" s="24">
        <f>Sludge!I31</f>
        <v>0.125</v>
      </c>
      <c r="J4" s="24">
        <f>Sludge!J31</f>
        <v>2.5000000000000001E-3</v>
      </c>
      <c r="K4" s="24">
        <f>Sludge!K31</f>
        <v>1.2500000000000001E-2</v>
      </c>
      <c r="L4" s="24">
        <f>Sludge!L31</f>
        <v>0.05</v>
      </c>
      <c r="M4" s="24">
        <f>Sludge!M31</f>
        <v>0.05</v>
      </c>
      <c r="N4" s="24">
        <f>Sludge!N31</f>
        <v>0</v>
      </c>
      <c r="O4" s="24">
        <f>Sludge!O31</f>
        <v>0</v>
      </c>
      <c r="P4" s="24">
        <f>Sludge!P31</f>
        <v>31.5</v>
      </c>
      <c r="Q4" s="24">
        <f>Sludge!Q31</f>
        <v>15.875</v>
      </c>
      <c r="R4" s="24">
        <f>Sludge!R31</f>
        <v>0</v>
      </c>
      <c r="S4" s="24">
        <f>Sludge!S31</f>
        <v>0</v>
      </c>
      <c r="T4" s="24">
        <f>Sludge!T31</f>
        <v>0</v>
      </c>
      <c r="U4" s="24">
        <f>Sludge!U31</f>
        <v>0</v>
      </c>
    </row>
    <row r="5" spans="1:21" x14ac:dyDescent="0.25">
      <c r="A5" s="27">
        <v>3</v>
      </c>
      <c r="B5" s="24">
        <f>'Waste 3'!B31</f>
        <v>0</v>
      </c>
      <c r="C5" s="24">
        <f>'Waste 3'!C31</f>
        <v>0</v>
      </c>
      <c r="D5" s="24">
        <f>'Waste 3'!D31</f>
        <v>0</v>
      </c>
      <c r="E5" s="24">
        <f>'Waste 3'!E31</f>
        <v>0</v>
      </c>
      <c r="F5" s="24">
        <f>'Waste 3'!F31</f>
        <v>0</v>
      </c>
      <c r="G5" s="24">
        <f>'Waste 3'!G31</f>
        <v>0</v>
      </c>
      <c r="H5" s="24">
        <f>'Waste 3'!H31</f>
        <v>0</v>
      </c>
      <c r="I5" s="24">
        <f>'Waste 3'!I31</f>
        <v>0</v>
      </c>
      <c r="J5" s="24">
        <f>'Waste 3'!J31</f>
        <v>0</v>
      </c>
      <c r="K5" s="24">
        <f>'Waste 3'!K31</f>
        <v>0</v>
      </c>
      <c r="L5" s="24">
        <f>'Waste 3'!L31</f>
        <v>0</v>
      </c>
      <c r="M5" s="24">
        <f>'Waste 3'!M31</f>
        <v>0</v>
      </c>
      <c r="N5" s="24">
        <f>'Waste 3'!N31</f>
        <v>0</v>
      </c>
      <c r="O5" s="24">
        <f>'Waste 3'!O31</f>
        <v>0</v>
      </c>
      <c r="P5" s="24">
        <f>'Waste 3'!P31</f>
        <v>0</v>
      </c>
      <c r="Q5" s="24">
        <f>'Waste 3'!Q31</f>
        <v>0</v>
      </c>
      <c r="R5" s="24">
        <f>'Waste 3'!R31</f>
        <v>0</v>
      </c>
      <c r="S5" s="24">
        <f>'Waste 3'!S31</f>
        <v>0</v>
      </c>
      <c r="T5" s="24">
        <f>'Waste 3'!T31</f>
        <v>0</v>
      </c>
      <c r="U5" s="24">
        <f>'Waste 3'!U31</f>
        <v>0</v>
      </c>
    </row>
    <row r="6" spans="1:21" x14ac:dyDescent="0.25">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5">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5">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5">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5">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5">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281</v>
      </c>
      <c r="C13" s="68">
        <f t="shared" ref="C13:U13" si="0">SUM(C3:C12)</f>
        <v>191.53200000000001</v>
      </c>
      <c r="D13" s="68">
        <f t="shared" si="0"/>
        <v>52.776621499999997</v>
      </c>
      <c r="E13" s="68">
        <f t="shared" si="0"/>
        <v>26.693401000000009</v>
      </c>
      <c r="F13" s="68">
        <f t="shared" si="0"/>
        <v>136.109365</v>
      </c>
      <c r="G13" s="68">
        <f t="shared" si="0"/>
        <v>7.7918600000000005E-2</v>
      </c>
      <c r="H13" s="68">
        <f t="shared" si="0"/>
        <v>0.24745</v>
      </c>
      <c r="I13" s="68">
        <f t="shared" si="0"/>
        <v>0.14949000000000001</v>
      </c>
      <c r="J13" s="68">
        <f t="shared" si="0"/>
        <v>2.7449000000000002E-3</v>
      </c>
      <c r="K13" s="68">
        <f t="shared" si="0"/>
        <v>1.4949E-2</v>
      </c>
      <c r="L13" s="68">
        <f t="shared" si="0"/>
        <v>8.0612500000000004E-2</v>
      </c>
      <c r="M13" s="68">
        <f t="shared" si="0"/>
        <v>0.1006943</v>
      </c>
      <c r="N13" s="68">
        <f t="shared" si="0"/>
        <v>0</v>
      </c>
      <c r="O13" s="68">
        <f t="shared" si="0"/>
        <v>0</v>
      </c>
      <c r="P13" s="68">
        <f t="shared" si="0"/>
        <v>31.5</v>
      </c>
      <c r="Q13" s="68">
        <f t="shared" si="0"/>
        <v>108.32474999999999</v>
      </c>
      <c r="R13" s="68">
        <f t="shared" si="0"/>
        <v>0</v>
      </c>
      <c r="S13" s="68">
        <f t="shared" si="0"/>
        <v>0</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Egg Shells'!B29</f>
        <v>Application Rate</v>
      </c>
      <c r="D1" s="26" t="str">
        <f>'Field data and Egg Shells'!C29</f>
        <v>Nitrogen Addition</v>
      </c>
      <c r="E1" s="26" t="str">
        <f>'Field data and Egg Shells'!D29</f>
        <v>Phosphate Addition</v>
      </c>
      <c r="F1" s="26" t="str">
        <f>'Field data and Egg Shells'!E29</f>
        <v>Potash  Addition</v>
      </c>
      <c r="G1" s="26" t="str">
        <f>'Field data and Egg Shells'!F29</f>
        <v>Mg Oxide Addition</v>
      </c>
      <c r="H1" s="26" t="str">
        <f>'Field data and Egg Shells'!G29</f>
        <v>Copper Addition</v>
      </c>
      <c r="I1" s="26" t="str">
        <f>'Field data and Egg Shells'!H29</f>
        <v>Zinc Addition</v>
      </c>
      <c r="J1" s="26" t="str">
        <f>'Field data and Egg Shells'!I29</f>
        <v>Lead Addition</v>
      </c>
      <c r="K1" s="26" t="str">
        <f>'Field data and Egg Shells'!J29</f>
        <v>Cadmium Addition</v>
      </c>
      <c r="L1" s="26" t="str">
        <f>'Field data and Egg Shells'!K29</f>
        <v>Mercury Addition</v>
      </c>
      <c r="M1" s="26" t="str">
        <f>'Field data and Egg Shells'!L29</f>
        <v>Nickel Addition</v>
      </c>
      <c r="N1" s="26" t="str">
        <f>'Field data and Egg Shells'!M29</f>
        <v>Chromium Addition</v>
      </c>
      <c r="O1" s="26" t="str">
        <f>'Field data and Egg Shells'!N29</f>
        <v>Aluminium Addition</v>
      </c>
      <c r="P1" s="26" t="str">
        <f>'Field data and Egg Shells'!O29</f>
        <v>Iron Addition</v>
      </c>
      <c r="Q1" s="26" t="str">
        <f>'Field data and Egg Shells'!P29</f>
        <v xml:space="preserve">Sodium Addition                 </v>
      </c>
      <c r="R1" s="26" t="str">
        <f>'Field data and Egg Shells'!Q29</f>
        <v>SO3  Addition                             kg/ha</v>
      </c>
      <c r="S1" s="26" t="str">
        <f>'Field data and Egg Shells'!R29</f>
        <v xml:space="preserve">Selenium Addition </v>
      </c>
      <c r="T1" s="26" t="str">
        <f>'Field data and Egg Shells'!S29</f>
        <v xml:space="preserve">Arsenic  Addition  </v>
      </c>
      <c r="U1" s="26" t="str">
        <f>'Field data and Egg Shells'!T29</f>
        <v xml:space="preserve">Molybdenum Addition  </v>
      </c>
      <c r="V1" s="26" t="str">
        <f>'Field data and Egg Shells'!U29</f>
        <v xml:space="preserve">Fluoride Addition </v>
      </c>
    </row>
    <row r="2" spans="1:22" s="70" customFormat="1" ht="25" x14ac:dyDescent="0.35">
      <c r="A2" s="175"/>
      <c r="B2" s="23" t="s">
        <v>46</v>
      </c>
      <c r="C2" s="26" t="str">
        <f>'Field data and Egg Shells'!B30</f>
        <v>tonnes/ha</v>
      </c>
      <c r="D2" s="26" t="str">
        <f>'Field data and Egg Shells'!C30</f>
        <v>kg/ha</v>
      </c>
      <c r="E2" s="26" t="str">
        <f>'Field data and Egg Shells'!D30</f>
        <v>P2O5 
kg/ha</v>
      </c>
      <c r="F2" s="26" t="str">
        <f>'Field data and Egg Shells'!E30</f>
        <v>K2O 
kg/ha</v>
      </c>
      <c r="G2" s="26" t="str">
        <f>'Field data and Egg Shells'!F30</f>
        <v>MgO 
kg/ha</v>
      </c>
      <c r="H2" s="26" t="str">
        <f>'Field data and Egg Shells'!G30</f>
        <v>kg/ha</v>
      </c>
      <c r="I2" s="26" t="str">
        <f>'Field data and Egg Shells'!H30</f>
        <v>kg/ha</v>
      </c>
      <c r="J2" s="26" t="str">
        <f>'Field data and Egg Shells'!I30</f>
        <v>kg/ha</v>
      </c>
      <c r="K2" s="26" t="str">
        <f>'Field data and Egg Shells'!J30</f>
        <v>kg/ha</v>
      </c>
      <c r="L2" s="26" t="str">
        <f>'Field data and Egg Shells'!K30</f>
        <v>kg/ha</v>
      </c>
      <c r="M2" s="26" t="str">
        <f>'Field data and Egg Shells'!L30</f>
        <v>kg/ha</v>
      </c>
      <c r="N2" s="26" t="str">
        <f>'Field data and Egg Shells'!M30</f>
        <v>kg/ha</v>
      </c>
      <c r="O2" s="26" t="str">
        <f>'Field data and Egg Shells'!N30</f>
        <v>kg/ha</v>
      </c>
      <c r="P2" s="26" t="str">
        <f>'Field data and Egg Shells'!O30</f>
        <v>kg/ha</v>
      </c>
      <c r="Q2" s="26" t="str">
        <f>'Field data and Egg Shells'!P30</f>
        <v>kg/ha</v>
      </c>
      <c r="R2" s="26" t="str">
        <f>'Field data and Egg Shells'!Q30</f>
        <v>kg/ha</v>
      </c>
      <c r="S2" s="26" t="str">
        <f>'Field data and Egg Shells'!R30</f>
        <v>kg/ha</v>
      </c>
      <c r="T2" s="26" t="str">
        <f>'Field data and Egg Shells'!S30</f>
        <v>kg/ha</v>
      </c>
      <c r="U2" s="26" t="str">
        <f>'Field data and Egg Shells'!T30</f>
        <v>kg/ha</v>
      </c>
      <c r="V2" s="26" t="str">
        <f>'Field data and Egg Shells'!U30</f>
        <v>kg/ha</v>
      </c>
    </row>
    <row r="3" spans="1:22" x14ac:dyDescent="0.25">
      <c r="A3" s="27">
        <v>1</v>
      </c>
      <c r="B3" s="78"/>
      <c r="C3" s="24">
        <f>'Field data and Egg Shells'!B31</f>
        <v>31</v>
      </c>
      <c r="D3" s="24">
        <f>'Field data and Egg Shells'!C31</f>
        <v>166.53200000000001</v>
      </c>
      <c r="E3" s="24">
        <f>'Field data and Egg Shells'!D31</f>
        <v>47.6906015</v>
      </c>
      <c r="F3" s="24">
        <f>'Field data and Egg Shells'!E31</f>
        <v>23.018151000000007</v>
      </c>
      <c r="G3" s="24">
        <f>'Field data and Egg Shells'!F31</f>
        <v>131.96436499999999</v>
      </c>
      <c r="H3" s="24">
        <f>'Field data and Egg Shells'!G31</f>
        <v>2.7918599999999998E-2</v>
      </c>
      <c r="I3" s="24">
        <f>'Field data and Egg Shells'!H31</f>
        <v>0.12245000000000002</v>
      </c>
      <c r="J3" s="24">
        <f>'Field data and Egg Shells'!I31</f>
        <v>2.4490000000000001E-2</v>
      </c>
      <c r="K3" s="24">
        <f>'Field data and Egg Shells'!J31</f>
        <v>2.4490000000000004E-4</v>
      </c>
      <c r="L3" s="24">
        <f>'Field data and Egg Shells'!K31</f>
        <v>2.4490000000000002E-3</v>
      </c>
      <c r="M3" s="24">
        <f>'Field data and Egg Shells'!L31</f>
        <v>3.0612500000000004E-2</v>
      </c>
      <c r="N3" s="24">
        <f>'Field data and Egg Shells'!M31</f>
        <v>5.0694299999999998E-2</v>
      </c>
      <c r="O3" s="24">
        <f>'Field data and Egg Shells'!N31</f>
        <v>0</v>
      </c>
      <c r="P3" s="24">
        <f>'Field data and Egg Shells'!O31</f>
        <v>0</v>
      </c>
      <c r="Q3" s="24">
        <f>'Field data and Egg Shells'!P31</f>
        <v>0</v>
      </c>
      <c r="R3" s="24">
        <f>'Field data and Egg Shells'!Q31</f>
        <v>92.449749999999995</v>
      </c>
      <c r="S3" s="24">
        <f>'Field data and Egg Shells'!R31</f>
        <v>0</v>
      </c>
      <c r="T3" s="24">
        <f>'Field data and Egg Shells'!S31</f>
        <v>0</v>
      </c>
      <c r="U3" s="24">
        <f>'Field data and Egg Shells'!T31</f>
        <v>0</v>
      </c>
      <c r="V3" s="24">
        <f>'Field data and Egg Shells'!U31</f>
        <v>0</v>
      </c>
    </row>
    <row r="4" spans="1:22" x14ac:dyDescent="0.25">
      <c r="A4" s="27">
        <v>2</v>
      </c>
      <c r="B4" s="78"/>
      <c r="C4" s="24">
        <f>Sludge!B31</f>
        <v>250</v>
      </c>
      <c r="D4" s="24">
        <f>Sludge!C31</f>
        <v>25</v>
      </c>
      <c r="E4" s="24">
        <f>Sludge!D31</f>
        <v>5.0860200000000004</v>
      </c>
      <c r="F4" s="24">
        <f>Sludge!E31</f>
        <v>3.6752500000000001</v>
      </c>
      <c r="G4" s="24">
        <f>Sludge!F31</f>
        <v>4.1449999999999996</v>
      </c>
      <c r="H4" s="24">
        <f>Sludge!G31</f>
        <v>0.05</v>
      </c>
      <c r="I4" s="24">
        <f>Sludge!H31</f>
        <v>0.125</v>
      </c>
      <c r="J4" s="24">
        <f>Sludge!I31</f>
        <v>0.125</v>
      </c>
      <c r="K4" s="24">
        <f>Sludge!J31</f>
        <v>2.5000000000000001E-3</v>
      </c>
      <c r="L4" s="24">
        <f>Sludge!K31</f>
        <v>1.2500000000000001E-2</v>
      </c>
      <c r="M4" s="24">
        <f>Sludge!L31</f>
        <v>0.05</v>
      </c>
      <c r="N4" s="24">
        <f>Sludge!M31</f>
        <v>0.05</v>
      </c>
      <c r="O4" s="24">
        <f>Sludge!N31</f>
        <v>0</v>
      </c>
      <c r="P4" s="24">
        <f>Sludge!O31</f>
        <v>0</v>
      </c>
      <c r="Q4" s="24">
        <f>Sludge!P31</f>
        <v>31.5</v>
      </c>
      <c r="R4" s="24">
        <f>Sludge!Q31</f>
        <v>15.875</v>
      </c>
      <c r="S4" s="24">
        <f>Sludge!R31</f>
        <v>0</v>
      </c>
      <c r="T4" s="24">
        <f>Sludge!S31</f>
        <v>0</v>
      </c>
      <c r="U4" s="24">
        <f>Sludge!T31</f>
        <v>0</v>
      </c>
      <c r="V4" s="24">
        <f>Sludge!U31</f>
        <v>0</v>
      </c>
    </row>
    <row r="5" spans="1:22" x14ac:dyDescent="0.25">
      <c r="A5" s="27">
        <v>3</v>
      </c>
      <c r="B5" s="78"/>
      <c r="C5" s="24">
        <f>'Waste 3'!B31</f>
        <v>0</v>
      </c>
      <c r="D5" s="24">
        <f>'Waste 3'!C31</f>
        <v>0</v>
      </c>
      <c r="E5" s="24">
        <f>'Waste 3'!D31</f>
        <v>0</v>
      </c>
      <c r="F5" s="24">
        <f>'Waste 3'!E31</f>
        <v>0</v>
      </c>
      <c r="G5" s="24">
        <f>'Waste 3'!F31</f>
        <v>0</v>
      </c>
      <c r="H5" s="24">
        <f>'Waste 3'!G31</f>
        <v>0</v>
      </c>
      <c r="I5" s="24">
        <f>'Waste 3'!H31</f>
        <v>0</v>
      </c>
      <c r="J5" s="24">
        <f>'Waste 3'!I31</f>
        <v>0</v>
      </c>
      <c r="K5" s="24">
        <f>'Waste 3'!J31</f>
        <v>0</v>
      </c>
      <c r="L5" s="24">
        <f>'Waste 3'!K31</f>
        <v>0</v>
      </c>
      <c r="M5" s="24">
        <f>'Waste 3'!L31</f>
        <v>0</v>
      </c>
      <c r="N5" s="24">
        <f>'Waste 3'!M31</f>
        <v>0</v>
      </c>
      <c r="O5" s="24">
        <f>'Waste 3'!N31</f>
        <v>0</v>
      </c>
      <c r="P5" s="24">
        <f>'Waste 3'!O31</f>
        <v>0</v>
      </c>
      <c r="Q5" s="24">
        <f>'Waste 3'!P31</f>
        <v>0</v>
      </c>
      <c r="R5" s="24">
        <f>'Waste 3'!Q31</f>
        <v>0</v>
      </c>
      <c r="S5" s="24">
        <f>'Waste 3'!R31</f>
        <v>0</v>
      </c>
      <c r="T5" s="24">
        <f>'Waste 3'!S31</f>
        <v>0</v>
      </c>
      <c r="U5" s="24">
        <f>'Waste 3'!T31</f>
        <v>0</v>
      </c>
      <c r="V5" s="24">
        <f>'Waste 3'!U31</f>
        <v>0</v>
      </c>
    </row>
    <row r="6" spans="1:22" x14ac:dyDescent="0.25">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5">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5">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5">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5">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5">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Egg Shells'!B43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Egg Shells'!B44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31</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250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REGU-415-1633538</_dlc_DocId>
    <_dlc_DocIdUrl xmlns="9be56660-2c31-41ef-bc00-23e72f632f2a">
      <Url>https://cyfoethnaturiolcymru.sharepoint.com/teams/Regulatory/Permitting/_layouts/15/DocIdRedir.aspx?ID=REGU-415-1633538</Url>
      <Description>REGU-415-1633538</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2026-05-11T23:00:00+00:00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D. Wise Limited</Customer_x0020_Name>
    <Surrendered_x002f_Expired_x0020_Date xmlns="859f7ad6-93f6-4205-b62b-a17f28acbbac" xsi:nil="true"/>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3" ma:contentTypeDescription="Permitting &amp; Compliance Excel Document" ma:contentTypeScope="" ma:versionID="4e8d2c7b4b8a0eb4a4ee585224ea17f8">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7af58acacc79e0cc56e84632f09585fe"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B88BFD-E29A-4849-A8E6-116EB74B98EA}">
  <ds:schemaRefs>
    <ds:schemaRef ds:uri="http://schemas.microsoft.com/office/2006/documentManagement/types"/>
    <ds:schemaRef ds:uri="http://purl.org/dc/terms/"/>
    <ds:schemaRef ds:uri="http://schemas.openxmlformats.org/package/2006/metadata/core-properties"/>
    <ds:schemaRef ds:uri="http://purl.org/dc/dcmitype/"/>
    <ds:schemaRef ds:uri="http://www.w3.org/XML/1998/namespace"/>
    <ds:schemaRef ds:uri="http://schemas.microsoft.com/office/2006/metadata/properties"/>
    <ds:schemaRef ds:uri="http://purl.org/dc/elements/1.1/"/>
    <ds:schemaRef ds:uri="http://schemas.microsoft.com/office/infopath/2007/PartnerControls"/>
    <ds:schemaRef ds:uri="9be56660-2c31-41ef-bc00-23e72f632f2a"/>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2741E357-2849-45F3-8065-BABC0637A181}"/>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B8B3C0A3-368D-4AAA-A962-9242618E0C31}"/>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Egg Shells</vt:lpstr>
      <vt:lpstr>Sludge</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2026-05-12T10:27:14Z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d08df0a0-9104-4fec-9a1c-f39fc8d31e06</vt:lpwstr>
  </property>
  <property fmtid="{D5CDD505-2E9C-101B-9397-08002B2CF9AE}" pid="4" name="MediaServiceImageTags">
    <vt:lpwstr/>
  </property>
</Properties>
</file>