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172B7E1F-4194-420F-AE81-0B7F72449280}"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24" i="12" l="1"/>
  <c r="D123" i="12"/>
  <c r="D122" i="12"/>
  <c r="D121" i="12"/>
  <c r="D118" i="12"/>
  <c r="D116" i="12"/>
  <c r="D115" i="12"/>
  <c r="D113" i="12"/>
  <c r="D112" i="12"/>
  <c r="D111" i="12"/>
  <c r="D110" i="12"/>
  <c r="D109" i="12"/>
  <c r="D108" i="12"/>
  <c r="D107" i="12"/>
  <c r="D106" i="12"/>
  <c r="D105" i="12"/>
  <c r="D104" i="12"/>
  <c r="D103" i="12"/>
  <c r="D102" i="12"/>
  <c r="D101" i="12"/>
  <c r="D99" i="12"/>
  <c r="D98" i="12"/>
  <c r="D97" i="12"/>
  <c r="D96" i="12"/>
  <c r="D95" i="12"/>
  <c r="D94" i="12"/>
  <c r="D93" i="12"/>
  <c r="D92" i="12"/>
  <c r="D91" i="12"/>
  <c r="D90" i="12"/>
  <c r="D89" i="12"/>
  <c r="D88" i="12"/>
  <c r="D87" i="12"/>
  <c r="D86" i="12"/>
  <c r="D85" i="12"/>
  <c r="D84" i="12"/>
  <c r="D83" i="12"/>
  <c r="D81" i="12"/>
  <c r="D80" i="12"/>
  <c r="D79" i="12"/>
  <c r="D78" i="12"/>
  <c r="D77" i="12"/>
  <c r="D76" i="12"/>
  <c r="D75" i="12"/>
  <c r="D74" i="12"/>
  <c r="D73" i="12"/>
  <c r="D72" i="12"/>
  <c r="D71" i="12"/>
  <c r="D70" i="12"/>
  <c r="D69" i="12"/>
  <c r="D68" i="12"/>
  <c r="D67" i="12"/>
  <c r="D66" i="12"/>
  <c r="D65" i="12"/>
  <c r="D64" i="12"/>
  <c r="D63" i="12"/>
  <c r="D62" i="12"/>
  <c r="D61" i="12"/>
  <c r="D60" i="12"/>
  <c r="D59" i="12"/>
  <c r="D58" i="12"/>
  <c r="D57" i="12"/>
  <c r="D56" i="12"/>
  <c r="D55" i="12"/>
  <c r="D54" i="12"/>
  <c r="D53" i="12"/>
  <c r="D52" i="12"/>
  <c r="D51" i="12"/>
  <c r="D50" i="12"/>
  <c r="D48" i="12"/>
  <c r="D47" i="12"/>
  <c r="D46" i="12"/>
  <c r="D45" i="12"/>
  <c r="D43" i="12"/>
  <c r="D42" i="12"/>
  <c r="D41" i="12"/>
  <c r="D40" i="12"/>
  <c r="D39" i="12"/>
  <c r="D38" i="12"/>
  <c r="D37" i="12"/>
  <c r="D36" i="12"/>
  <c r="D35" i="12"/>
  <c r="D34" i="12"/>
  <c r="D32" i="12"/>
  <c r="D31" i="12"/>
  <c r="D30" i="12"/>
  <c r="D29" i="12"/>
  <c r="D28" i="12"/>
  <c r="D27" i="12"/>
  <c r="D26" i="12"/>
  <c r="D25" i="12"/>
  <c r="D23" i="12"/>
  <c r="D22" i="12"/>
  <c r="D21" i="12"/>
  <c r="D20" i="12"/>
  <c r="D19" i="12"/>
  <c r="D18" i="12"/>
  <c r="D17" i="12"/>
  <c r="D16" i="12"/>
  <c r="D15" i="12"/>
  <c r="D14" i="12"/>
  <c r="D13" i="12"/>
  <c r="D12" i="12"/>
  <c r="D10" i="12"/>
  <c r="D9" i="12"/>
  <c r="D8" i="12"/>
  <c r="E4" i="13"/>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5CD2994B-4B80-4A2C-9AB7-F57337BA19ED}">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EF24D194-5F9D-451F-89C7-1876FD37BB23}">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5E1B71C4-1E51-4524-BC8F-13174B7ED4FC}">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CF9E8F53-400E-4F3B-9934-0797B91FE689}">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<sst xmlns="http://schemas.openxmlformats.org/spreadsheetml/2006/main" count="7819" uniqueCount="2683">
  <si>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</si>
  <si>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</si>
  <si>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</si>
  <si>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</si>
  <si>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</si>
  <si>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</si>
  <si>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</si>
  <si>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</si>
  <si>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</si>
  <si>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</si>
  <si>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</si>
  <si>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</si>
  <si>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</si>
  <si>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</si>
  <si>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</si>
  <si>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</si>
  <si>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</si>
  <si>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</si>
  <si>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</si>
  <si>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</si>
  <si>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</si>
  <si>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</si>
  <si>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</si>
  <si>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</si>
  <si>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</si>
  <si>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</si>
  <si>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</si>
  <si>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</si>
  <si>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</si>
  <si>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</si>
  <si>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</si>
  <si>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</si>
  <si>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</si>
  <si>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</si>
  <si>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</si>
  <si>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</si>
  <si>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</si>
  <si>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</si>
  <si>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</si>
  <si>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</si>
  <si>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</si>
  <si>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</si>
  <si>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</si>
  <si>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</si>
  <si>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</si>
  <si>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</si>
  <si>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</si>
  <si>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</si>
  <si>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</si>
  <si>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</si>
  <si>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</si>
  <si>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</si>
  <si>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</si>
  <si>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</si>
  <si>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</si>
  <si>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</si>
  <si>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</si>
  <si>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</si>
  <si>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</si>
  <si>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</si>
  <si>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</si>
  <si>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</si>
  <si>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</si>
  <si>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</si>
  <si>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</si>
  <si>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</si>
  <si>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</si>
  <si>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</si>
  <si>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</si>
  <si>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</si>
  <si>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</si>
  <si>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</si>
  <si>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</si>
  <si>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</si>
  <si>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</si>
  <si>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</si>
  <si>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</si>
  <si>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</si>
  <si>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</si>
  <si>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</si>
  <si>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</si>
  <si>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</si>
  <si>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</si>
  <si>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</si>
  <si>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</si>
  <si>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</si>
  <si>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</si>
  <si>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</si>
  <si>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</si>
  <si>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</si>
  <si>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</si>
  <si>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</si>
  <si>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</si>
  <si>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</si>
  <si>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</si>
  <si>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</si>
  <si>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</si>
  <si>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</si>
  <si>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</si>
  <si>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</si>
  <si>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</si>
  <si>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</si>
  <si>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</si>
  <si>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</si>
  <si>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</si>
  <si>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</si>
  <si>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</si>
  <si>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</si>
  <si>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</si>
  <si>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</si>
  <si>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</si>
  <si>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</si>
  <si>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</si>
  <si>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</si>
  <si>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</si>
  <si>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</si>
  <si>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</si>
  <si>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</si>
  <si>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</si>
  <si>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</si>
  <si>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</si>
  <si>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</si>
  <si>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</si>
  <si>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</si>
  <si>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</si>
  <si>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</si>
  <si>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</si>
  <si>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</si>
  <si>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</si>
  <si>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</si>
  <si>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</si>
  <si>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</si>
  <si>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</si>
  <si>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</si>
  <si>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</si>
  <si>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</si>
  <si>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</si>
  <si>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</si>
  <si>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</si>
  <si>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</si>
  <si>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</si>
  <si>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</si>
  <si>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</si>
  <si>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</si>
  <si>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</si>
  <si>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</si>
  <si>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</si>
  <si>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</si>
  <si>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</si>
  <si>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</si>
  <si>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</si>
  <si>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</si>
  <si>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</si>
  <si>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</si>
  <si>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</si>
  <si>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</si>
  <si>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</si>
  <si>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</si>
  <si>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</si>
  <si>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</si>
  <si>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</si>
  <si>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</si>
  <si>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</si>
  <si>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</si>
  <si>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</si>
  <si>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</si>
  <si>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</si>
  <si>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</si>
  <si>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</si>
  <si>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</si>
  <si>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</si>
  <si>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</si>
  <si>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</si>
  <si>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</si>
  <si>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</si>
  <si>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</si>
  <si>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</si>
  <si>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</si>
  <si>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</si>
  <si>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</si>
  <si>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</si>
  <si>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</si>
  <si>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</si>
  <si>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</si>
  <si>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</si>
  <si>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</si>
  <si>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</si>
  <si>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</si>
  <si>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</si>
  <si>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</si>
  <si>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</si>
  <si>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</si>
  <si>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</si>
  <si>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</si>
  <si>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</si>
  <si>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</si>
  <si>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</si>
  <si>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</si>
  <si>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</si>
  <si>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</si>
  <si>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</si>
  <si>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</si>
  <si>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</si>
  <si>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</si>
  <si>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</si>
  <si>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</si>
  <si>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</si>
  <si>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</si>
  <si>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</si>
  <si>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</si>
  <si>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</si>
  <si>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</si>
  <si>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</si>
  <si>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</si>
  <si>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</si>
  <si>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</si>
  <si>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</si>
  <si>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</si>
  <si>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</si>
  <si>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</si>
  <si>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</si>
  <si>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</si>
  <si>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</si>
  <si>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</si>
  <si>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</si>
  <si>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</si>
  <si>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</si>
  <si>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</si>
  <si>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</si>
  <si>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</si>
  <si>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</si>
  <si>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</si>
  <si>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</si>
  <si>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</si>
  <si>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</si>
  <si>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</si>
  <si>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</si>
  <si>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</si>
  <si>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</si>
  <si>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</si>
  <si>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</si>
  <si>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</si>
  <si>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</si>
  <si>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</si>
  <si>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</si>
  <si>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</si>
  <si>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</si>
  <si>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</si>
  <si>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</si>
  <si>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</si>
  <si>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</si>
  <si>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</si>
  <si>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</si>
  <si>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</si>
  <si>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</si>
  <si>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</si>
  <si>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</si>
  <si>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</si>
  <si>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</si>
  <si>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</si>
  <si>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</si>
  <si>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</si>
  <si>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</si>
  <si>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</si>
  <si>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</si>
  <si>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</si>
  <si>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</si>
  <si>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</si>
  <si>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</si>
  <si>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</si>
  <si>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</si>
  <si>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</si>
  <si>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</si>
  <si>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</si>
  <si>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</si>
  <si>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</si>
  <si>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</si>
  <si>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</si>
  <si>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</si>
  <si>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</si>
  <si>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</si>
  <si>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</si>
  <si>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</si>
  <si>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</si>
  <si>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</si>
  <si>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</si>
  <si>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</si>
  <si>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</si>
  <si>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</si>
  <si>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</si>
  <si>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</si>
  <si>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</si>
  <si>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</si>
  <si>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</si>
  <si>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</si>
  <si>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</si>
  <si>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</si>
  <si>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</si>
  <si>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</si>
  <si>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</si>
  <si>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</si>
  <si>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</si>
  <si>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</si>
  <si>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</si>
  <si>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</si>
  <si>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</si>
  <si>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</si>
  <si>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</si>
  <si>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</si>
  <si>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</si>
  <si>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</si>
  <si>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</si>
  <si>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</si>
  <si>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</si>
  <si>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</si>
  <si>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</si>
  <si>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</si>
  <si>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</si>
  <si>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</si>
  <si>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</si>
  <si>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</si>
  <si>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</si>
  <si>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</si>
  <si>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</si>
  <si>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</si>
  <si>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</si>
  <si>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</si>
  <si>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</si>
  <si>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</si>
  <si>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</si>
  <si>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</si>
  <si>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</si>
  <si>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</si>
  <si>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</si>
  <si>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</si>
  <si>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</si>
  <si>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</si>
  <si>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</si>
  <si>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</si>
  <si>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</si>
  <si>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</si>
  <si>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</si>
  <si>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</si>
  <si>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</si>
  <si>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</si>
  <si>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</si>
  <si>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</si>
  <si>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</si>
  <si>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</si>
  <si>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</si>
  <si>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</si>
  <si>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</si>
  <si>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</si>
  <si>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</si>
  <si>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</si>
  <si>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</si>
  <si>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</si>
  <si>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</si>
  <si>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</si>
  <si>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</si>
  <si>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</si>
  <si>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</si>
  <si>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</si>
  <si>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</si>
  <si>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</si>
  <si>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</si>
  <si>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</si>
  <si>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</si>
  <si>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</si>
  <si>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</si>
  <si>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</si>
  <si>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</si>
  <si>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</si>
  <si>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</si>
  <si>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</si>
  <si>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</si>
  <si>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</si>
  <si>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</si>
  <si>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</si>
  <si>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</si>
  <si>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</si>
  <si>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</si>
  <si>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</si>
  <si>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</si>
  <si>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</si>
  <si>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</si>
  <si>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</si>
  <si>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</si>
  <si>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</si>
  <si>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</si>
  <si>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</si>
  <si>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</si>
  <si>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</si>
  <si>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</si>
  <si>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</si>
  <si>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</si>
  <si>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</si>
  <si>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</si>
  <si>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</si>
  <si>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</si>
  <si>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</si>
  <si>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</si>
  <si>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</si>
  <si>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</si>
  <si>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</si>
  <si>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</si>
  <si>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</si>
  <si>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</si>
  <si>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</si>
  <si>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</si>
  <si>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</si>
  <si>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</si>
  <si>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</si>
  <si>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</si>
  <si>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</si>
  <si>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</si>
  <si>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</si>
  <si>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</si>
  <si>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</si>
  <si>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</si>
  <si>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</si>
  <si>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</si>
  <si>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</si>
  <si>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</si>
  <si>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</si>
  <si>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</si>
  <si>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</si>
  <si>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</si>
  <si>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</si>
  <si>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</si>
  <si>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</si>
  <si>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</si>
  <si>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</si>
  <si>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</si>
  <si>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</si>
  <si>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</si>
  <si>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</si>
  <si>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</si>
  <si>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</si>
  <si>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</si>
  <si>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</si>
  <si>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</si>
  <si>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</si>
  <si>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</si>
  <si>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</si>
  <si>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</si>
  <si>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</si>
  <si>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</si>
  <si>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</si>
  <si>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</si>
  <si>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</si>
  <si>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</si>
  <si>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</si>
  <si>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</si>
  <si>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</si>
  <si>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</si>
  <si>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</si>
  <si>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</si>
  <si>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</si>
  <si>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</si>
  <si>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</si>
  <si>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</si>
  <si>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</si>
  <si>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</si>
  <si>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</si>
  <si>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</si>
  <si>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</si>
  <si>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</si>
  <si>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</si>
  <si>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</si>
  <si>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</si>
  <si>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</si>
  <si>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</si>
  <si>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</si>
  <si>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</si>
  <si>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</si>
  <si>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</si>
  <si>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</si>
  <si>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</si>
  <si>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</si>
  <si>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</si>
  <si>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</si>
  <si>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</si>
  <si>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</si>
  <si>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</si>
  <si>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</si>
  <si>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</si>
  <si>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</si>
  <si>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</si>
  <si>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</si>
  <si>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</si>
  <si>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</si>
  <si>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</si>
  <si>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</si>
  <si>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</si>
  <si>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</si>
  <si>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</si>
  <si>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</si>
  <si>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</si>
  <si>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</si>
  <si>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</si>
  <si>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</si>
  <si>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</si>
  <si>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</si>
  <si>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</si>
  <si>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</si>
  <si>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</si>
  <si>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</si>
  <si>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</si>
  <si>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</si>
  <si>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</si>
  <si>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</si>
  <si>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</si>
  <si>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</si>
  <si>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</si>
  <si>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</si>
  <si>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</si>
  <si>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</si>
  <si>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</si>
  <si>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</si>
  <si>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</si>
  <si>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</si>
  <si>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</si>
  <si>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</si>
  <si>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</si>
  <si>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</si>
  <si>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</si>
  <si>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</si>
  <si>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</si>
  <si>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</si>
  <si>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</si>
  <si>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</si>
  <si>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</si>
  <si>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</si>
  <si>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</si>
  <si>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</si>
  <si>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</si>
  <si>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</si>
  <si>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</si>
  <si>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</si>
  <si>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</si>
  <si>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</si>
  <si>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</si>
  <si>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</si>
  <si>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</si>
  <si>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</si>
  <si>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</si>
  <si>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</si>
  <si>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</si>
  <si>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</si>
  <si>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</si>
  <si>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</si>
  <si>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</si>
  <si>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</si>
  <si>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</si>
  <si>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</si>
  <si>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</si>
  <si>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</si>
  <si>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</si>
  <si>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</si>
  <si>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</si>
  <si>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</si>
  <si>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</si>
  <si>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</si>
  <si>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</si>
  <si>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</si>
  <si>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</si>
  <si>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</si>
  <si>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</si>
  <si>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</si>
  <si>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</si>
  <si>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</si>
  <si>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</si>
  <si>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</si>
  <si>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</si>
  <si>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</si>
  <si>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</si>
  <si>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</si>
  <si>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</si>
  <si>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</si>
  <si>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</si>
  <si>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</si>
  <si>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</si>
  <si>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</si>
  <si>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</si>
  <si>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</si>
  <si>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</si>
  <si>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</si>
  <si>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</si>
  <si>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</si>
  <si>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</si>
  <si>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</si>
  <si>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</si>
  <si>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</si>
  <si>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</si>
  <si>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</si>
  <si>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</si>
  <si>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</si>
  <si>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</si>
  <si>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</si>
  <si>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</si>
  <si>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</si>
  <si>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</si>
  <si>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</si>
  <si>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</si>
  <si>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</si>
  <si>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</si>
  <si>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</si>
  <si>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</si>
  <si>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</si>
  <si>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</si>
  <si>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</si>
  <si>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</si>
  <si>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</si>
  <si>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</si>
  <si>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</si>
  <si>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</si>
  <si>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</si>
  <si>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</si>
  <si>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</si>
  <si>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</si>
  <si>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</si>
  <si>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</si>
  <si>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</si>
  <si>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</si>
  <si>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</si>
  <si>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</si>
  <si>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</si>
  <si>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</si>
  <si>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</si>
  <si>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</si>
  <si>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</si>
  <si>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</si>
  <si>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</si>
  <si>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</si>
  <si>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</si>
  <si>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</si>
  <si>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</si>
  <si>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</si>
  <si>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</si>
  <si>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</si>
  <si>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</si>
  <si>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</si>
  <si>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</si>
  <si>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</si>
  <si>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</si>
  <si>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</si>
  <si>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</si>
  <si>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</si>
  <si>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</si>
  <si>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</si>
  <si>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</si>
  <si>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</si>
  <si>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</si>
  <si>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</si>
  <si>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</si>
  <si>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</si>
  <si>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</si>
  <si>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</si>
  <si>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</si>
  <si>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</si>
  <si>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</si>
  <si>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</si>
  <si>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</si>
  <si>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</si>
  <si>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</si>
  <si>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</si>
  <si>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</si>
  <si>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</si>
  <si>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</si>
  <si>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</si>
  <si>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</si>
  <si>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</si>
  <si>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</si>
  <si>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</si>
  <si>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</si>
  <si>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</si>
  <si>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</si>
  <si>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</si>
  <si>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</si>
  <si>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</si>
  <si>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</si>
  <si>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</si>
  <si>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</si>
  <si>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</si>
  <si>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</si>
  <si>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</si>
  <si>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</si>
  <si>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</si>
  <si>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</si>
  <si>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</si>
  <si>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</si>
  <si>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</si>
  <si>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</si>
  <si>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</si>
  <si>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</si>
  <si>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</si>
  <si>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</si>
  <si>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</si>
  <si>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</si>
  <si>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</si>
  <si>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</si>
  <si>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</si>
  <si>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</si>
  <si>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</si>
  <si>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</si>
  <si>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</si>
  <si>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</si>
  <si>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</si>
  <si>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</si>
  <si>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</si>
  <si>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</si>
  <si>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</si>
  <si>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</si>
  <si>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</si>
  <si>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</si>
  <si>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</si>
  <si>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</si>
  <si>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</si>
  <si>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</si>
  <si>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</si>
  <si>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</si>
  <si>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</si>
  <si>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</si>
  <si>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</si>
  <si>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</si>
  <si>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</si>
  <si>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</si>
  <si>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</si>
  <si>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</si>
  <si>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</si>
  <si>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</si>
  <si>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</si>
  <si>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</si>
  <si>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</si>
  <si>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</si>
  <si>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</si>
  <si>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</si>
  <si>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</si>
  <si>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</si>
  <si>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</si>
  <si>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</si>
  <si>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</si>
  <si>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</si>
  <si>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</si>
  <si>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</si>
  <si>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</si>
  <si>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</si>
  <si>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</si>
  <si>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</si>
  <si>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</si>
  <si>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</si>
  <si>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</si>
  <si>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</si>
  <si>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</si>
  <si>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</si>
  <si>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</si>
  <si>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</si>
  <si>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</si>
  <si>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</si>
  <si>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</si>
  <si>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</si>
  <si>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</si>
  <si>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</si>
  <si>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</si>
  <si>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</si>
  <si>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</si>
  <si>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</si>
  <si>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</si>
  <si>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</si>
  <si>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</si>
  <si>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</si>
  <si>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</si>
  <si>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</si>
  <si>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</si>
  <si>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</si>
  <si>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</si>
  <si>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</si>
  <si>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</si>
  <si>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</si>
  <si>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</si>
  <si>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</si>
  <si>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</si>
  <si>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</si>
  <si>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</si>
  <si>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</si>
  <si>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</si>
  <si>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</si>
  <si>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</si>
  <si>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</si>
  <si>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</si>
  <si>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</si>
  <si>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</si>
  <si>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</si>
  <si>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</si>
  <si>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</si>
  <si>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</si>
  <si>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</si>
  <si>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</si>
  <si>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</si>
  <si>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</si>
  <si>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</si>
  <si>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</si>
  <si>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</si>
  <si>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</si>
  <si>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</si>
  <si>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</si>
  <si>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</si>
  <si>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</si>
  <si>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</si>
  <si>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</si>
  <si>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</si>
  <si>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</si>
  <si>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</si>
  <si>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</si>
  <si>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</si>
  <si>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</si>
  <si>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</si>
  <si>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</si>
  <si>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</si>
  <si>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</si>
  <si>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</si>
  <si>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</si>
  <si>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</si>
  <si>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</si>
  <si>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</si>
  <si>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</si>
  <si>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</si>
  <si>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</si>
  <si>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</si>
  <si>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</si>
  <si>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</si>
  <si>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</si>
  <si>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</si>
  <si>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</si>
  <si>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</si>
  <si>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</si>
  <si>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</si>
  <si>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</si>
  <si>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</si>
  <si>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</si>
  <si>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</si>
  <si>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</si>
  <si>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</si>
  <si>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</si>
  <si>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</si>
  <si>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</si>
  <si>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</si>
  <si>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</si>
  <si>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</si>
  <si>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</si>
  <si>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</si>
  <si>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</si>
  <si>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</si>
  <si>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</si>
  <si>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</si>
  <si>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</si>
  <si>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</si>
  <si>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</si>
  <si>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</si>
  <si>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</si>
  <si>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</si>
  <si>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</si>
  <si>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</si>
  <si>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</si>
  <si>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</si>
  <si>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</si>
  <si>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</si>
  <si>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</si>
  <si>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</si>
  <si>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</si>
  <si>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</si>
  <si>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</si>
  <si>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</si>
  <si>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</si>
  <si>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</si>
  <si>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</si>
  <si>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</si>
  <si>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</si>
  <si>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</si>
  <si>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</si>
  <si>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</si>
  <si>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</si>
  <si>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</si>
  <si>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</si>
  <si>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</si>
  <si>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</si>
  <si>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</si>
  <si>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</si>
  <si>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</si>
  <si>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</si>
  <si>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</si>
  <si>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</si>
  <si>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</si>
  <si>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</si>
  <si>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</si>
  <si>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</si>
  <si>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</si>
  <si>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</si>
  <si>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</si>
  <si>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</si>
  <si>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</si>
  <si>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</si>
  <si>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</si>
  <si>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</si>
  <si>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</si>
  <si>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</si>
  <si>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</si>
  <si>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</si>
  <si>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</si>
  <si>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</si>
  <si>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</si>
  <si>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</si>
  <si>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</si>
  <si>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</si>
  <si>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</si>
  <si>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</si>
  <si>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</si>
  <si>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</si>
  <si>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</si>
  <si>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</si>
  <si>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</si>
  <si>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</si>
  <si>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</si>
  <si>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</si>
  <si>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</si>
  <si>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</si>
  <si>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</si>
  <si>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</si>
  <si>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</si>
  <si>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</si>
  <si>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</si>
  <si>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</si>
  <si>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</si>
  <si>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</si>
  <si>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</si>
  <si>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</si>
  <si>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</si>
  <si>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</si>
  <si>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</si>
  <si>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</si>
  <si>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</si>
  <si>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</si>
  <si>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</si>
  <si>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</si>
  <si>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</si>
  <si>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</si>
  <si>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</si>
  <si>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</si>
  <si>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</si>
  <si>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</si>
  <si>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</si>
  <si>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</si>
  <si>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</si>
  <si>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</si>
  <si>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</si>
  <si>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</si>
  <si>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</si>
  <si>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</si>
  <si>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</si>
  <si>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</si>
  <si>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</si>
  <si>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</si>
  <si>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</si>
  <si>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</si>
  <si>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</si>
  <si>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</si>
  <si>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</si>
  <si>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</si>
  <si>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</si>
  <si>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</si>
  <si>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</si>
  <si>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</si>
  <si>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</si>
  <si>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</si>
  <si>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</si>
  <si>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</si>
  <si>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</si>
  <si>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</si>
  <si>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</si>
  <si>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</si>
  <si>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</si>
  <si>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</si>
  <si>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</si>
  <si>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</si>
  <si>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</si>
  <si>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</si>
  <si>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</si>
  <si>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</si>
  <si>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</si>
  <si>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</si>
  <si>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</si>
  <si>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</si>
  <si>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</si>
  <si>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</si>
  <si>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</si>
  <si>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</si>
  <si>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</si>
  <si>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</si>
  <si>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</si>
  <si>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</si>
  <si>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</si>
  <si>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</si>
  <si>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</si>
  <si>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</si>
  <si>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</si>
  <si>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</si>
  <si>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</si>
  <si>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</si>
  <si>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</si>
  <si>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</si>
  <si>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</si>
  <si>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</si>
  <si>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</si>
  <si>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</si>
  <si>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</si>
  <si>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</si>
  <si>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</si>
  <si>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</si>
  <si>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</si>
  <si>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</si>
  <si>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</si>
  <si>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</si>
  <si>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</si>
  <si>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</si>
  <si>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</si>
  <si>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</si>
  <si>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</si>
  <si>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</si>
  <si>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</si>
  <si>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</si>
  <si>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</si>
  <si>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</si>
  <si>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</si>
  <si>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</si>
  <si>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</si>
  <si>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</si>
  <si>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</si>
  <si>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</si>
  <si>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</si>
  <si>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</si>
  <si>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</si>
  <si>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</si>
  <si>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</si>
  <si>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</si>
  <si>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</si>
  <si>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</si>
  <si>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</si>
  <si>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</si>
  <si>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</si>
  <si>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</si>
  <si>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</si>
  <si>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</si>
  <si>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</si>
  <si>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</si>
  <si>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</si>
  <si>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</si>
  <si>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</si>
  <si>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</si>
  <si>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</si>
  <si>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</si>
  <si>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</si>
  <si>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</si>
  <si>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</si>
  <si>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</si>
  <si>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</si>
  <si>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</si>
  <si>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</si>
  <si>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</si>
  <si>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</si>
  <si>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</si>
  <si>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</si>
  <si>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</si>
  <si>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</si>
  <si>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</si>
  <si>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</si>
  <si>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</si>
  <si>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</si>
  <si>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</si>
  <si>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</si>
  <si>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</si>
  <si>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</si>
  <si>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</si>
  <si>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</si>
  <si>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</si>
  <si>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</si>
  <si>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</si>
  <si>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</si>
  <si>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</si>
  <si>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</si>
  <si>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</si>
  <si>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</si>
  <si>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</si>
  <si>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</si>
  <si>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</si>
  <si>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</si>
  <si>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</si>
  <si>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</si>
  <si>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</si>
  <si>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</si>
  <si>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</si>
  <si>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</si>
  <si>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</si>
  <si>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</si>
  <si>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</si>
  <si>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</si>
  <si>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</si>
  <si>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</si>
  <si>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</si>
  <si>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</si>
  <si>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</si>
  <si>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</si>
  <si>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</si>
  <si>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</si>
  <si>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</si>
  <si>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</si>
  <si>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</si>
  <si>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</si>
  <si>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</si>
  <si>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</si>
  <si>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</si>
  <si>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</si>
  <si>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</si>
  <si>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</si>
  <si>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</si>
  <si>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</si>
  <si>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</si>
  <si>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</si>
  <si>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</si>
  <si>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</si>
  <si>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</si>
  <si>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</si>
  <si>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</si>
  <si>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</si>
  <si>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</si>
  <si>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</si>
  <si>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</si>
  <si>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</si>
  <si>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</si>
  <si>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</si>
  <si>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</si>
  <si>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</si>
  <si>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</si>
  <si>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</si>
  <si>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</si>
  <si>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</si>
  <si>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</si>
  <si>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</si>
  <si>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</si>
  <si>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</si>
  <si>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</si>
  <si>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</si>
  <si>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</si>
  <si>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</si>
  <si>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</si>
  <si>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</si>
  <si>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</si>
  <si>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</si>
  <si>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</si>
  <si>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</si>
  <si>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</si>
  <si>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</si>
  <si>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</si>
  <si>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</si>
  <si>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</si>
  <si>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</si>
  <si>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</si>
  <si>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</si>
  <si>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</si>
  <si>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</si>
  <si>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</si>
  <si>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</si>
  <si>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</si>
  <si>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</si>
  <si>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</si>
  <si>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</si>
  <si>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</si>
  <si>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</si>
  <si>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</si>
  <si>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</si>
  <si>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</si>
  <si>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</si>
  <si>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</si>
  <si>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</si>
  <si>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</si>
  <si>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</si>
  <si>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</si>
  <si>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</si>
  <si>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</si>
  <si>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</si>
  <si>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</si>
  <si>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</si>
  <si>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</si>
  <si>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</si>
  <si>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</si>
  <si>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</si>
  <si>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</si>
  <si>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</si>
  <si>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</si>
  <si>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</si>
  <si>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</si>
  <si>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</si>
  <si>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</si>
  <si>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</si>
  <si>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</si>
  <si>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</si>
  <si>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</si>
  <si>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</si>
  <si>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</si>
  <si>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</si>
  <si>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</si>
  <si>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</si>
  <si>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</si>
  <si>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</si>
  <si>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</si>
  <si>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</si>
  <si>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</si>
  <si>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</si>
  <si>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</si>
  <si>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</si>
  <si>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</si>
  <si>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</si>
  <si>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</si>
  <si>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</si>
  <si>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</si>
  <si>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</si>
  <si>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</si>
  <si>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</si>
  <si>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</si>
  <si>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</si>
  <si>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</si>
  <si>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</si>
  <si>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</si>
  <si>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</si>
  <si>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</si>
  <si>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</si>
  <si>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</si>
  <si>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</si>
  <si>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</si>
  <si>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</si>
  <si>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</si>
  <si>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</si>
  <si>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</si>
  <si>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</si>
  <si>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</si>
  <si>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</si>
  <si>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</si>
  <si>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</si>
  <si>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</si>
  <si>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</si>
  <si>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</si>
  <si>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</si>
  <si>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</si>
  <si>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</si>
  <si>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</si>
  <si>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</si>
  <si>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</si>
  <si>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</si>
  <si>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</si>
  <si>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</si>
  <si>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</si>
  <si>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</si>
  <si>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</si>
  <si>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</si>
  <si>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</si>
  <si>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</si>
  <si>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</si>
  <si>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</si>
  <si>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</si>
  <si>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</si>
  <si>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</si>
  <si>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</si>
  <si>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</si>
  <si>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</si>
  <si>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</si>
  <si>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</si>
  <si>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</si>
  <si>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</si>
  <si>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</si>
  <si>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</si>
  <si>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</si>
  <si>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</si>
  <si>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</si>
  <si>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</si>
  <si>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</si>
  <si>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</si>
  <si>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</si>
  <si>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</si>
  <si>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</si>
  <si>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</si>
  <si>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</si>
  <si>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</si>
  <si>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</si>
  <si>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</si>
  <si>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</si>
  <si>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</si>
  <si>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</si>
  <si>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</si>
  <si>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</si>
  <si>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</si>
  <si>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</si>
  <si>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</si>
  <si>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</si>
  <si>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</si>
  <si>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</si>
  <si>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</si>
  <si>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</si>
  <si>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</si>
  <si>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</si>
  <si>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</si>
  <si>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</si>
  <si>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</si>
  <si>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</si>
  <si>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</si>
  <si>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</si>
  <si>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</si>
  <si>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</si>
  <si>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</si>
  <si>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</si>
  <si>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</si>
  <si>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</si>
  <si>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</si>
  <si>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</si>
  <si>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</si>
  <si>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</si>
  <si>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</si>
  <si>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</si>
  <si>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</si>
  <si>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</si>
  <si>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</si>
  <si>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</si>
  <si>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</si>
  <si>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</si>
  <si>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</si>
  <si>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</si>
  <si>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</si>
  <si>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</si>
  <si>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</si>
  <si>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</si>
  <si>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</si>
  <si>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</si>
  <si>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</si>
  <si>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</si>
  <si>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</si>
  <si>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</si>
  <si>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</si>
  <si>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</si>
  <si>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</si>
  <si>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</si>
  <si>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</si>
  <si>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</si>
  <si>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</si>
  <si>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</si>
  <si>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</si>
  <si>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</si>
  <si>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</si>
  <si>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</si>
  <si>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</si>
  <si>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</si>
  <si>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</si>
  <si>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</si>
  <si>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</si>
  <si>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</si>
  <si>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</si>
  <si>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</si>
  <si>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</si>
  <si>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</si>
  <si>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</si>
  <si>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</si>
  <si>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</si>
  <si>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</si>
  <si>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</si>
  <si>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</si>
  <si>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</si>
  <si>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</si>
  <si>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</si>
  <si>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</si>
  <si>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</si>
  <si>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</si>
  <si>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</si>
  <si>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</si>
  <si>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</si>
  <si>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</si>
  <si>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</si>
  <si>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</si>
  <si>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</si>
  <si>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</si>
  <si>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</si>
  <si>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</si>
  <si>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</si>
  <si>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</si>
  <si>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</si>
  <si>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</si>
  <si>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</si>
  <si>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</si>
  <si>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</si>
  <si>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</si>
  <si>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</si>
  <si>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</si>
  <si>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</si>
  <si>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</si>
  <si>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</si>
  <si>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</si>
  <si>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</si>
  <si>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</si>
  <si>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</si>
  <si>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</si>
  <si>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</si>
  <si>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</si>
  <si>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</si>
  <si>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</si>
  <si>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</si>
  <si>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</si>
  <si>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</si>
  <si>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</si>
  <si>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</si>
  <si>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</si>
  <si>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</si>
  <si>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</si>
  <si>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</si>
  <si>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</si>
  <si>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</si>
  <si>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</si>
  <si>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</si>
  <si>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</si>
  <si>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</si>
  <si>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</si>
  <si>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</si>
  <si>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</si>
  <si>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</si>
  <si>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</si>
  <si>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</si>
  <si>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</si>
  <si>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</si>
  <si>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</si>
  <si>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</si>
  <si>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</si>
  <si>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</si>
  <si>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</si>
  <si>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</si>
  <si>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</si>
  <si>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</si>
  <si>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</si>
  <si>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</si>
  <si>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</si>
  <si>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</si>
  <si>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</si>
  <si>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</si>
  <si>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</si>
  <si>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</si>
  <si>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</si>
  <si>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</si>
  <si>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</si>
  <si>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</si>
  <si>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</si>
  <si>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</si>
  <si>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</si>
  <si>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</si>
  <si>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</si>
  <si>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</si>
  <si>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</si>
  <si>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</si>
  <si>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</si>
  <si>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</si>
  <si>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</si>
  <si>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</si>
  <si>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</si>
  <si>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</si>
  <si>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</si>
  <si>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</si>
  <si>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</si>
  <si>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</si>
  <si>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</si>
  <si>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</si>
  <si>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</si>
  <si>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</si>
  <si>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</si>
  <si>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</si>
  <si>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</si>
  <si>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</si>
  <si>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</si>
  <si>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</si>
  <si>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</si>
  <si>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</si>
  <si>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</si>
  <si>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</si>
  <si>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</si>
  <si>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</si>
  <si>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</si>
  <si>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</si>
  <si>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</si>
  <si>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</si>
  <si>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</si>
  <si>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</si>
  <si>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</si>
  <si>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</si>
  <si>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</si>
  <si>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</si>
  <si>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</si>
  <si>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</si>
  <si>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</si>
  <si>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</si>
  <si>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</si>
  <si>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</si>
  <si>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</si>
  <si>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</si>
  <si>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</si>
  <si>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</si>
  <si>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</si>
  <si>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</si>
  <si>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</si>
  <si>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</si>
  <si>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</si>
  <si>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</si>
  <si>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</si>
  <si>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</si>
  <si>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</si>
  <si>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</si>
  <si>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</si>
  <si>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</si>
  <si>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</si>
  <si>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</si>
  <si>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</si>
  <si>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</si>
  <si>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</si>
  <si>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</si>
  <si>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</si>
  <si>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</si>
  <si>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</si>
  <si>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</si>
  <si>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</si>
  <si>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</si>
  <si>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</si>
  <si>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</si>
  <si>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</si>
  <si>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</si>
  <si>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</si>
  <si>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</si>
  <si>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</si>
  <si>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</si>
  <si>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</si>
  <si>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</si>
  <si>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</si>
  <si>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</si>
  <si>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</si>
  <si>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</si>
  <si>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</si>
  <si>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</si>
  <si>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</si>
  <si>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</si>
  <si>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</si>
  <si>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</si>
  <si>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</si>
  <si>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</si>
  <si>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</si>
  <si>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</si>
  <si>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</si>
  <si>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</si>
  <si>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</si>
  <si>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</si>
  <si>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</si>
  <si>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</si>
  <si>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</si>
  <si>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</si>
  <si>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</si>
  <si>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</si>
  <si>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</si>
  <si>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</si>
  <si>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</si>
  <si>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</si>
  <si>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</si>
  <si>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</si>
  <si>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</si>
  <si>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</si>
  <si>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</si>
  <si>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</si>
  <si>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</si>
  <si>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</si>
  <si>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</si>
  <si>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</si>
  <si>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</si>
  <si>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</si>
  <si>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</si>
  <si>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</si>
  <si>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</si>
  <si>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</si>
  <si>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</si>
  <si>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</si>
  <si>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</si>
  <si>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</si>
  <si>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</si>
  <si>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</si>
  <si>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</si>
  <si>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</si>
  <si>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</si>
  <si>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</si>
  <si>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</si>
  <si>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</si>
  <si>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</si>
  <si>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</si>
  <si>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</si>
  <si>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</si>
  <si>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</si>
  <si>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</si>
  <si>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</si>
  <si>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</si>
  <si>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</si>
  <si>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</si>
  <si>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</si>
  <si>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</si>
  <si>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</si>
  <si>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</si>
  <si>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</si>
  <si>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</si>
  <si>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</si>
  <si>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</si>
  <si>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</si>
  <si>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</si>
  <si>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</si>
  <si>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</si>
  <si>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</si>
  <si>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</si>
  <si>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</si>
  <si>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</si>
  <si>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</si>
  <si>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</si>
  <si>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</si>
  <si>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</si>
  <si>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</si>
  <si>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</si>
  <si>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</si>
  <si>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</si>
  <si>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</si>
  <si>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</si>
  <si>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</si>
  <si>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</si>
  <si>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</si>
  <si>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</si>
  <si>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</si>
  <si>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</si>
  <si>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</si>
  <si>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</si>
  <si>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</si>
  <si>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</si>
  <si>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</si>
  <si>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</si>
  <si>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</si>
  <si>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</si>
  <si>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</si>
  <si>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</si>
  <si>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</si>
  <si>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</si>
  <si>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</si>
  <si>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</si>
  <si>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</si>
  <si>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</si>
  <si>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</si>
  <si>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</si>
  <si>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</si>
  <si>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</si>
  <si>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</si>
  <si>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</si>
  <si>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</si>
  <si>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</si>
  <si>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</si>
  <si>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</si>
  <si>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</si>
  <si>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</si>
  <si>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</si>
  <si>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</si>
  <si>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</si>
  <si>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</si>
  <si>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</si>
  <si>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</si>
  <si>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</si>
  <si>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</si>
  <si>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</si>
  <si>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</si>
  <si>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</si>
  <si>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</si>
  <si>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</si>
  <si>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</si>
  <si>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</si>
  <si>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</si>
  <si>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</si>
  <si>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</si>
  <si>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</si>
  <si>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</si>
  <si>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</si>
  <si>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</si>
  <si>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</si>
  <si>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</si>
  <si>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</si>
  <si>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</si>
  <si>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</si>
  <si>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</si>
  <si>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</si>
  <si>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</si>
  <si>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</si>
  <si>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</si>
  <si>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</si>
  <si>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</si>
  <si>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</si>
  <si>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</si>
  <si>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</si>
  <si>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</si>
  <si>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</si>
  <si>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</si>
  <si>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</si>
  <si>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</si>
  <si>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</si>
  <si>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</si>
  <si>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</si>
  <si>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</si>
  <si>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</si>
  <si>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</si>
  <si>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</si>
  <si>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</si>
  <si>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</si>
  <si>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</si>
  <si>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</si>
  <si>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</si>
  <si>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</si>
  <si>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</si>
  <si>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</si>
  <si>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</si>
  <si>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</si>
  <si>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</si>
  <si>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</si>
  <si>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</si>
  <si>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</si>
  <si>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</si>
  <si>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</si>
  <si>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</si>
  <si>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</si>
  <si>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</si>
  <si>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</si>
  <si>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</si>
  <si>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</si>
  <si>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</si>
  <si>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</si>
  <si>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</si>
  <si>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</si>
  <si>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</si>
  <si>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</si>
  <si>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</si>
  <si>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</si>
  <si>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</si>
  <si>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</si>
  <si>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</si>
  <si>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</si>
  <si>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</si>
  <si>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</si>
  <si>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</si>
  <si>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</si>
  <si>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</si>
  <si>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</si>
  <si>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</si>
  <si>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</si>
  <si>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</si>
  <si>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</si>
  <si>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</si>
  <si>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</si>
  <si>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</si>
  <si>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</si>
  <si>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</si>
  <si>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</si>
  <si>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</si>
  <si>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</si>
  <si>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</si>
  <si>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</si>
  <si>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</si>
  <si>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</si>
  <si>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</si>
  <si>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</si>
  <si>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</si>
  <si>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</si>
  <si>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</si>
  <si>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</si>
  <si>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</si>
  <si>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</si>
  <si>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</si>
  <si>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</si>
  <si>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</si>
  <si>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</si>
  <si>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</si>
  <si>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</si>
  <si>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</si>
  <si>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</si>
  <si>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</si>
  <si>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</si>
  <si>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</si>
  <si>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</si>
  <si>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</si>
  <si>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</si>
  <si>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</si>
  <si>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</si>
  <si>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</si>
  <si>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</si>
  <si>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</si>
  <si>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</si>
  <si>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</si>
  <si>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</si>
  <si>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</si>
  <si>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</si>
  <si>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</si>
  <si>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</si>
  <si>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</si>
  <si>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</si>
  <si>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</si>
  <si>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</si>
  <si>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</si>
  <si>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</si>
  <si>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</si>
  <si>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</si>
  <si>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</si>
  <si>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</si>
  <si>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</si>
  <si>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</si>
  <si>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</si>
  <si>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</si>
  <si>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</si>
  <si>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</si>
  <si>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</si>
  <si>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</si>
  <si>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</si>
  <si>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</si>
  <si>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</si>
  <si>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</si>
  <si>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</si>
  <si>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</si>
  <si>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</si>
  <si>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</si>
  <si>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</si>
  <si>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</si>
  <si>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</si>
  <si>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</si>
  <si>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</si>
  <si>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</si>
  <si>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</si>
  <si>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</si>
  <si>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</si>
  <si>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</si>
  <si>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</si>
  <si>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</si>
  <si>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</si>
  <si>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</si>
  <si>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</si>
  <si>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</si>
  <si>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</si>
  <si>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</si>
  <si>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</si>
  <si>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</si>
  <si>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</si>
  <si>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</si>
  <si>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</si>
  <si>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</si>
  <si>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</si>
  <si>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</si>
  <si>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</si>
  <si>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</si>
  <si>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</si>
  <si>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</si>
  <si>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</si>
  <si>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</si>
  <si>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</si>
  <si>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</si>
  <si>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</si>
  <si>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</si>
  <si>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</si>
  <si>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</si>
  <si>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</si>
  <si>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</si>
  <si>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</si>
  <si>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</si>
  <si>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</si>
  <si>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</si>
  <si>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</si>
  <si>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</si>
  <si>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</si>
  <si>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</si>
  <si>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</si>
  <si>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</si>
  <si>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</si>
  <si>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</si>
  <si>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</si>
  <si>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</si>
  <si>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</si>
  <si>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</si>
  <si>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</si>
  <si>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</si>
  <si>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</si>
  <si>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</si>
  <si>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</si>
  <si>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</si>
  <si>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</si>
  <si>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</si>
  <si>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</si>
  <si>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</si>
  <si>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</si>
  <si>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</si>
  <si>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</si>
  <si>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</si>
  <si>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</si>
  <si>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</si>
  <si>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</si>
  <si>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</si>
  <si>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</si>
  <si>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</si>
  <si>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</si>
  <si>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</si>
  <si>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</si>
  <si>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</si>
  <si>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</si>
  <si>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</si>
  <si>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</si>
  <si>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</si>
  <si>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</si>
  <si>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</si>
  <si>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</si>
  <si>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</si>
  <si>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</si>
  <si>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</si>
  <si>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</si>
  <si>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</si>
  <si>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</si>
  <si>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</si>
  <si>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</si>
  <si>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</si>
  <si>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</si>
  <si>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</si>
  <si>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</si>
  <si>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</si>
  <si>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</si>
  <si>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</si>
  <si>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</si>
  <si>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</si>
  <si>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</si>
  <si>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</si>
  <si>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</si>
  <si>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</si>
  <si>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</si>
  <si>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</si>
  <si>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</si>
  <si>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</si>
  <si>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</si>
  <si>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</si>
  <si>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</si>
  <si>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</si>
  <si>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</si>
  <si>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</si>
  <si>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</si>
  <si>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</si>
  <si>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</si>
  <si>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</si>
  <si>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</si>
  <si>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</si>
  <si>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</si>
  <si>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</si>
  <si>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</si>
  <si>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</si>
  <si>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</si>
  <si>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</si>
  <si>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</si>
  <si>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</si>
  <si>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</si>
  <si>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</si>
  <si>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</si>
  <si>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</si>
  <si>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</si>
  <si>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</si>
  <si>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</si>
  <si>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</si>
  <si>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</si>
  <si>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</si>
  <si>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</si>
  <si>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</si>
  <si>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</si>
  <si>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</si>
  <si>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</si>
  <si>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</si>
  <si>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</si>
  <si>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</si>
  <si>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</si>
  <si>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</si>
  <si>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</si>
  <si>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</si>
  <si>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</si>
  <si>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</si>
  <si>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</si>
  <si>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</si>
  <si>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</si>
  <si>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</si>
  <si>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</si>
  <si>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</si>
  <si>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</si>
  <si>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</si>
  <si>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</si>
  <si>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</si>
  <si>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</si>
  <si>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</si>
  <si>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</si>
  <si>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</si>
  <si>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</si>
  <si>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</si>
  <si>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</si>
  <si>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</si>
  <si>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</si>
  <si>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</si>
  <si>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</si>
  <si>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</si>
  <si>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</si>
  <si>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</si>
  <si>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</si>
  <si>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</si>
  <si>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</si>
  <si>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</si>
  <si>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</si>
  <si>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</si>
  <si>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</si>
  <si>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</si>
  <si>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</si>
  <si>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</si>
  <si>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</si>
  <si>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</si>
  <si>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</si>
  <si>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</si>
  <si>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</si>
  <si>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</si>
  <si>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</si>
  <si>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</si>
  <si>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</si>
  <si>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</si>
  <si>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</si>
  <si>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</si>
  <si>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</si>
  <si>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</si>
  <si>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</si>
  <si>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</si>
  <si>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</si>
  <si>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</si>
  <si>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</si>
  <si>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</si>
  <si>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</si>
  <si>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</si>
  <si>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</si>
  <si>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</si>
  <si>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</si>
  <si>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</si>
  <si>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</si>
  <si>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</si>
  <si>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</si>
  <si>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</si>
  <si>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</si>
  <si>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</si>
  <si>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</si>
  <si>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</si>
  <si>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</si>
  <si>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</si>
  <si>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</si>
  <si>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</si>
  <si>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</si>
  <si>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</si>
  <si>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</si>
  <si>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</si>
  <si>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</si>
  <si>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</si>
  <si>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</si>
  <si>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</si>
  <si>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</si>
  <si>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</si>
  <si>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</si>
  <si>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</si>
  <si>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</si>
  <si>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</si>
  <si>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</si>
  <si>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</si>
  <si>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</si>
  <si>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</si>
  <si>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</si>
  <si>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</si>
  <si>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</si>
  <si>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</si>
  <si>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</si>
  <si>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</si>
  <si>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</si>
  <si>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</si>
  <si>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</si>
  <si>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</si>
  <si>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</si>
  <si>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</si>
  <si>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</si>
  <si>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</si>
  <si>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</si>
  <si>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</si>
  <si>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</si>
  <si>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</si>
  <si>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</si>
  <si>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</si>
  <si>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</si>
  <si>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</si>
  <si>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</si>
  <si>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</si>
  <si>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</si>
  <si>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</si>
  <si>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</si>
  <si>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</si>
  <si>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</si>
  <si>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</si>
  <si>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</si>
  <si>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</si>
  <si>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</si>
  <si>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</si>
  <si>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</si>
  <si>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</si>
  <si>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</si>
  <si>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</si>
  <si>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</si>
  <si>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</si>
  <si>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</si>
  <si>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</si>
  <si>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</si>
  <si>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</si>
  <si>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</si>
  <si>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</si>
  <si>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</si>
  <si>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</si>
  <si>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</si>
  <si>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</si>
  <si>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</si>
  <si>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</si>
  <si>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</si>
  <si>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</si>
  <si>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</si>
  <si>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</si>
  <si>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</si>
  <si>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</si>
  <si>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</si>
  <si>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</si>
  <si>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</si>
  <si>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</si>
  <si>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</si>
  <si>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</si>
  <si>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</si>
  <si>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</si>
  <si>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</si>
  <si>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</si>
  <si>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</si>
  <si>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</si>
  <si>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</si>
  <si>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</si>
  <si>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</si>
  <si>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</si>
  <si>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</si>
  <si>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</si>
  <si>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</si>
  <si>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</si>
  <si>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</si>
  <si>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</si>
  <si>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</si>
  <si>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</si>
  <si>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</si>
  <si>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</si>
  <si>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</si>
  <si>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</si>
  <si>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</si>
  <si>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</si>
  <si>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</si>
  <si>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</si>
  <si>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</si>
  <si>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</si>
  <si>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</si>
  <si>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</si>
  <si>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</si>
  <si>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</si>
  <si>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</si>
  <si>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</si>
  <si>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</si>
  <si>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</si>
  <si>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</si>
  <si>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</si>
  <si>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</si>
  <si>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</si>
  <si>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</si>
  <si>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</si>
  <si>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</si>
  <si>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</si>
  <si>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</si>
  <si>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</si>
  <si>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</si>
  <si>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</si>
  <si>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</si>
  <si>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</si>
  <si>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</si>
  <si>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</si>
  <si>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</si>
  <si>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</si>
  <si>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</si>
  <si>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</si>
  <si>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</si>
  <si>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</si>
  <si>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</si>
  <si>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</si>
  <si>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</si>
  <si>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</si>
  <si>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</si>
  <si>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</si>
  <si>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</si>
  <si>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</si>
  <si>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</si>
  <si>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</si>
  <si>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</si>
  <si>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</si>
  <si>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</si>
  <si>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</si>
  <si>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</si>
  <si>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</si>
  <si>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</si>
  <si>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</si>
  <si>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</si>
  <si>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</si>
  <si>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</si>
  <si>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</si>
  <si>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</si>
  <si>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</si>
  <si>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</si>
  <si>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</si>
  <si>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</si>
  <si>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</si>
  <si>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</si>
  <si>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</si>
  <si>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</si>
  <si>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</si>
  <si>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</si>
  <si>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</si>
  <si>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</si>
  <si>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</si>
  <si>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</si>
  <si>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</si>
  <si>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</si>
  <si>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</si>
  <si>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</si>
  <si>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</si>
  <si>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</si>
  <si>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</si>
  <si>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</si>
  <si>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</si>
  <si>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</si>
  <si>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</si>
  <si>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</si>
  <si>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</si>
  <si>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</si>
  <si>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</si>
  <si>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</si>
  <si>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</si>
  <si>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</si>
  <si>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</si>
  <si>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</si>
  <si>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</si>
  <si>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</si>
  <si>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</si>
  <si>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</si>
  <si>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</si>
  <si>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</si>
  <si>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</si>
  <si>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</si>
  <si>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</si>
  <si>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</si>
  <si>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</si>
  <si>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</si>
  <si>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</si>
  <si>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</si>
  <si>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</si>
  <si>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</si>
  <si>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</si>
  <si>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</si>
  <si>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</si>
  <si>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</si>
  <si>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</si>
  <si>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</si>
  <si>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</si>
  <si>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</si>
  <si>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</si>
  <si>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</si>
  <si>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</si>
  <si>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</si>
  <si>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</si>
  <si>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</si>
  <si>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</si>
  <si>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</si>
  <si>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</si>
  <si>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</si>
  <si>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</si>
  <si>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</si>
  <si>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</si>
  <si>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</si>
  <si>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</si>
  <si>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</si>
  <si>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</si>
  <si>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</si>
  <si>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</si>
  <si>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</si>
  <si>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</si>
  <si>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</si>
  <si>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</si>
  <si>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</si>
  <si>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</si>
  <si>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</si>
  <si>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</si>
  <si>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</si>
  <si>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</si>
  <si>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</si>
  <si>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</si>
  <si>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</si>
  <si>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</si>
  <si>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</si>
  <si>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</si>
  <si>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</si>
  <si>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</si>
  <si>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</si>
  <si>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</si>
  <si>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</si>
  <si>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</si>
  <si>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</si>
  <si>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</si>
  <si>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</si>
  <si>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</si>
  <si>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</si>
  <si>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</si>
  <si>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</si>
  <si>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</si>
  <si>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</si>
  <si>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</si>
  <si>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</si>
  <si>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</si>
  <si>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</si>
  <si>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</si>
  <si>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</si>
  <si>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</si>
  <si>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</si>
  <si>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</si>
  <si>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</si>
  <si>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</si>
  <si>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</si>
  <si>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</si>
  <si>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</si>
  <si>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</si>
  <si>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</si>
  <si>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</si>
  <si>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</si>
  <si>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</si>
  <si>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</si>
  <si>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</si>
  <si>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</si>
  <si>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</si>
  <si>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</si>
  <si>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</si>
  <si>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</si>
  <si>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</si>
  <si>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</si>
  <si>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</si>
  <si>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</si>
  <si>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</si>
  <si>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</si>
  <si>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</si>
  <si>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</si>
  <si>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</si>
  <si>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</si>
  <si>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</si>
  <si>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</si>
  <si>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</si>
  <si>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</si>
  <si>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</si>
  <si>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</si>
  <si>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</si>
  <si>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</si>
  <si>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</si>
  <si>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</si>
  <si>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</si>
  <si>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</si>
  <si>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</si>
  <si>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</si>
  <si>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</si>
  <si>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</si>
  <si>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</si>
  <si>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</si>
  <si>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</si>
  <si>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</si>
  <si>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</si>
  <si>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</si>
  <si>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</si>
  <si>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</si>
  <si>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</si>
  <si>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</si>
  <si>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</si>
  <si>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</si>
  <si>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</si>
  <si>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</si>
  <si>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</si>
  <si>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</si>
  <si>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</si>
  <si>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</si>
  <si>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</si>
  <si>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</si>
  <si>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</si>
  <si>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</si>
  <si>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</si>
  <si>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</si>
  <si>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</si>
  <si>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</si>
  <si>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</si>
  <si>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</si>
  <si>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</si>
  <si>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</si>
  <si>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</si>
  <si>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</si>
  <si>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</si>
  <si>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</si>
  <si>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</si>
  <si>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</si>
  <si>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</si>
  <si>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</si>
  <si>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</si>
  <si>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</si>
  <si>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</si>
  <si>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</si>
  <si>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</si>
  <si>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</si>
  <si>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</si>
  <si>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</si>
  <si>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</si>
  <si>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</si>
  <si>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</si>
  <si>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</si>
  <si>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</si>
  <si>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</si>
  <si>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</si>
  <si>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</si>
  <si>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</si>
  <si>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</si>
  <si>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</si>
  <si>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</si>
  <si>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</si>
  <si>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</si>
  <si>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</si>
  <si>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</si>
  <si>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</si>
  <si>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</si>
  <si>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</si>
  <si>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</si>
  <si>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</si>
  <si>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</si>
  <si>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</si>
  <si>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</si>
  <si>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</si>
  <si>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</si>
  <si>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</si>
  <si>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</si>
  <si>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</si>
  <si>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</si>
  <si>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</si>
  <si>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</si>
  <si>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</si>
  <si>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</si>
  <si>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</si>
  <si>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</si>
  <si>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</si>
  <si>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</si>
  <si>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</si>
  <si>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</si>
  <si>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</si>
  <si>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</si>
  <si>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</si>
  <si>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</si>
  <si>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</si>
  <si>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</si>
  <si>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</si>
  <si>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</si>
  <si>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</si>
  <si>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</si>
  <si>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</si>
  <si>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</si>
  <si>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</si>
  <si>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</si>
  <si>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</si>
  <si>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</si>
  <si>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</si>
  <si>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</si>
  <si>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</si>
  <si>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</si>
  <si>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</si>
  <si>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</si>
  <si>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</si>
  <si>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</si>
  <si>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</si>
  <si>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</si>
  <si>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</si>
  <si>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</si>
  <si>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</si>
  <si>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</si>
  <si>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</si>
  <si>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</si>
  <si>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</si>
  <si>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</si>
  <si>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</si>
  <si>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</si>
  <si>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</si>
  <si>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</si>
  <si>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</si>
  <si>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</si>
  <si>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</si>
  <si>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</si>
  <si>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</si>
  <si>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</si>
  <si>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</si>
  <si>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</si>
  <si>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</si>
  <si>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</si>
  <si>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</si>
  <si>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</si>
  <si>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</si>
  <si>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</si>
  <si>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</si>
  <si>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</si>
  <si>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</si>
  <si>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</si>
  <si>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</si>
  <si>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</si>
  <si>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</si>
  <si>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</si>
  <si>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</si>
  <si>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</si>
  <si>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</si>
  <si>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</si>
  <si>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</si>
  <si>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</si>
  <si>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</si>
  <si>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</si>
  <si>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</si>
  <si>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</si>
  <si>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</si>
  <si>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</si>
  <si>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</si>
  <si>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</si>
  <si>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</si>
  <si>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</si>
  <si>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</si>
  <si>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</si>
  <si>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</si>
  <si>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</si>
  <si>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</si>
  <si>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</si>
  <si>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</si>
  <si>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</si>
  <si>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</si>
  <si>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</si>
  <si>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</si>
  <si>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</si>
  <si>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</si>
  <si>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</si>
  <si>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</si>
  <si>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</si>
  <si>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</si>
  <si>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</si>
  <si>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</si>
  <si>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</si>
  <si>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</si>
  <si>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</si>
  <si>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</si>
  <si>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</si>
  <si>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</si>
  <si>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</si>
  <si>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</si>
  <si>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</si>
  <si>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</si>
  <si>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</si>
  <si>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</si>
  <si>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</si>
  <si>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</si>
  <si>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</si>
  <si>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</si>
  <si>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</si>
  <si>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</si>
  <si>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</si>
  <si>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</si>
  <si>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</si>
  <si>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</si>
  <si>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</si>
  <si>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</si>
  <si>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</si>
  <si>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</si>
  <si>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</si>
  <si>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</si>
  <si>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</si>
  <si>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</si>
  <si>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</si>
  <si>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</si>
  <si>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</si>
  <si>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</si>
  <si>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</si>
  <si>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</si>
  <si>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</si>
  <si>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</si>
  <si>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</si>
  <si>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</si>
  <si>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</si>
  <si>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</si>
  <si>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</si>
  <si>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</si>
  <si>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</si>
  <si>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</si>
  <si>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</si>
  <si>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</si>
  <si>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</si>
  <si>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</si>
  <si>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</si>
  <si>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</si>
  <si>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</si>
  <si>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</si>
  <si>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</si>
  <si>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</si>
  <si>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</si>
  <si>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</si>
  <si>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</si>
  <si>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</si>
  <si>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</si>
  <si>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</si>
  <si>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</si>
  <si>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</si>
  <si>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</si>
  <si>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</si>
  <si>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</si>
  <si>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</si>
  <si>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</si>
  <si>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</si>
  <si>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</si>
  <si>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</si>
  <si>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</si>
  <si>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</si>
  <si>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</si>
  <si>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</si>
  <si>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</si>
  <si>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</si>
  <si>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</si>
  <si>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</si>
  <si>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</si>
  <si>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</si>
  <si>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</si>
  <si>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</si>
  <si>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</si>
  <si>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</si>
  <si>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</si>
  <si>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</si>
  <si>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</si>
  <si>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</si>
  <si>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</si>
  <si>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</si>
  <si>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</si>
  <si>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</si>
  <si>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</si>
  <si>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</si>
  <si>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</si>
  <si>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</si>
  <si>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</si>
  <si>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VP3794FN</t>
  </si>
  <si>
    <t>Alan's Skip Hire</t>
  </si>
  <si>
    <t>ASH Bretton Waste Transfer Station</t>
  </si>
  <si>
    <t>NA</t>
  </si>
  <si>
    <t>Lloyds Register Quality Assurance Limited</t>
  </si>
  <si>
    <t>Sophie Davis</t>
  </si>
  <si>
    <t xml:space="preserve">Group Environmental Compliance Manager </t>
  </si>
  <si>
    <t>07464 545429</t>
  </si>
  <si>
    <t>Hardcore</t>
  </si>
  <si>
    <t>Shropshire</t>
  </si>
  <si>
    <t>St Helens</t>
  </si>
  <si>
    <t>Staffordshire</t>
  </si>
  <si>
    <t>Textiles</t>
  </si>
  <si>
    <t>Metal Mixed</t>
  </si>
  <si>
    <t>Wood Waste</t>
  </si>
  <si>
    <t>Non-UK Destination</t>
  </si>
  <si>
    <t>Warrington Council</t>
  </si>
  <si>
    <t>Wirral Council</t>
  </si>
  <si>
    <t>Wrexham Council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</si>
</sst>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quotePrefix="1"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167640</xdr:colOff>
      <xdr:row>5</xdr:row>
      <xdr:rowOff>287655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blackthorn\company\Data\Environment\ISO%2014001\c.%20Sites\Site%20Totals%202026\ASH%20Group%20Site%20Totals%202026%2006.xlsx" TargetMode="External"/><Relationship Id="rId1" Type="http://schemas.openxmlformats.org/officeDocument/2006/relationships/externalLinkPath" Target="file:///\\blackthorn\company\Data\Environment\ISO%2014001\c.%20Sites\Site%20Totals%202026\ASH%20Group%20Site%20Totals%202026%200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Summary"/>
      <sheetName val="ASHWasteServicesFate"/>
      <sheetName val="ASHGroupOverallFate"/>
      <sheetName val="ASHWasteServicesDepotTrends"/>
      <sheetName val="ASHWasteServicesCumulativeTonne"/>
      <sheetName val="ASHWasteServicesByDepot"/>
      <sheetName val="ASHWasteServicesTonnageByDepot"/>
      <sheetName val="ASHWasteServices"/>
      <sheetName val="TonnesInChart"/>
      <sheetName val="TonnesOUTChart"/>
      <sheetName val="Avonmouth"/>
      <sheetName val="Barnsley Summary"/>
      <sheetName val="Barnsley"/>
      <sheetName val="BrettonWasteManagementFate"/>
      <sheetName val="BrettonSummary"/>
      <sheetName val="Bretton"/>
      <sheetName val="CQSummary"/>
      <sheetName val="CambrianQuarry"/>
      <sheetName val="DeesideSummary"/>
      <sheetName val="Deeside"/>
      <sheetName val="Dunkirk"/>
      <sheetName val="Langar"/>
      <sheetName val="RowleyRegisSummary"/>
      <sheetName val="RowleyRegisReturns"/>
      <sheetName val="RowleyRegis"/>
      <sheetName val="RowleyRegisFood"/>
      <sheetName val="ShellwayRdReturns"/>
      <sheetName val="ShellwaySummary"/>
      <sheetName val="ShellwayRd"/>
      <sheetName val="WidnesSummary"/>
      <sheetName val="Widnes"/>
      <sheetName val="WrexhamSummary"/>
      <sheetName val="WrexhamReturns"/>
      <sheetName val="Wrexham"/>
      <sheetName val="Lookups"/>
      <sheetName val="Vehicles"/>
      <sheetName val="BrettonReturns"/>
      <sheetName val="ASH Group Site Totals 2026 06"/>
    </sheetNames>
    <sheetDataSet>
      <sheetData sheetId="0"/>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sheetData sheetId="1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2"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1"/>
      <c r="H2" s="411"/>
      <c r="I2" s="411"/>
      <c r="J2" s="411"/>
      <c r="K2" s="125"/>
      <c r="L2" s="4"/>
      <c r="M2" s="5"/>
      <c r="N2" s="6"/>
      <c r="O2" s="4"/>
      <c r="P2" s="4"/>
    </row>
    <row r="3" spans="1:16" ht="11.25" customHeight="1" x14ac:dyDescent="0.55000000000000004">
      <c r="A3" s="4"/>
      <c r="B3" s="126"/>
      <c r="C3" s="124"/>
      <c r="D3" s="124"/>
      <c r="E3" s="124"/>
      <c r="F3" s="124"/>
      <c r="G3" s="411"/>
      <c r="H3" s="411"/>
      <c r="I3" s="411"/>
      <c r="J3" s="411"/>
      <c r="K3" s="127"/>
      <c r="L3" s="4"/>
      <c r="M3" s="5"/>
      <c r="N3" s="6"/>
      <c r="O3" s="4"/>
      <c r="P3" s="4"/>
    </row>
    <row r="4" spans="1:16" ht="11.25" customHeight="1" x14ac:dyDescent="0.55000000000000004">
      <c r="A4" s="4"/>
      <c r="B4" s="126"/>
      <c r="C4" s="124"/>
      <c r="D4" s="124"/>
      <c r="E4" s="124"/>
      <c r="F4" s="124"/>
      <c r="G4" s="411"/>
      <c r="H4" s="411"/>
      <c r="I4" s="411"/>
      <c r="J4" s="411"/>
      <c r="K4" s="127"/>
      <c r="L4" s="4"/>
      <c r="M4" s="5"/>
      <c r="N4" s="6"/>
      <c r="O4" s="4"/>
      <c r="P4" s="4"/>
    </row>
    <row r="5" spans="1:16" ht="11.25" customHeight="1" x14ac:dyDescent="0.55000000000000004">
      <c r="A5" s="4"/>
      <c r="B5" s="126"/>
      <c r="C5" s="124"/>
      <c r="D5" s="124"/>
      <c r="E5" s="124"/>
      <c r="F5" s="124"/>
      <c r="G5" s="412"/>
      <c r="H5" s="412"/>
      <c r="I5" s="412"/>
      <c r="J5" s="412"/>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0"/>
      <c r="D7" s="420"/>
      <c r="E7" s="42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9"/>
      <c r="H12" s="419"/>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6" t="s">
        <v>34</v>
      </c>
      <c r="C15" s="417"/>
      <c r="D15" s="417"/>
      <c r="E15" s="418"/>
      <c r="F15" s="8"/>
      <c r="G15" s="421" t="s">
        <v>35</v>
      </c>
      <c r="H15" s="422"/>
      <c r="I15" s="422"/>
      <c r="J15" s="422"/>
      <c r="K15" s="423"/>
      <c r="L15" s="4"/>
      <c r="M15" s="5"/>
      <c r="N15" s="6" t="s">
        <v>38</v>
      </c>
      <c r="O15" s="4" t="s">
        <v>39</v>
      </c>
      <c r="P15" s="4"/>
    </row>
    <row r="16" spans="1:16" ht="11.25" customHeight="1" x14ac:dyDescent="0.3">
      <c r="A16" s="4"/>
      <c r="B16" s="9" t="s">
        <v>36</v>
      </c>
      <c r="C16" s="8"/>
      <c r="D16" s="10" t="s">
        <v>37</v>
      </c>
      <c r="E16" s="11"/>
      <c r="F16" s="8"/>
      <c r="G16" s="424"/>
      <c r="H16" s="425"/>
      <c r="I16" s="425"/>
      <c r="J16" s="425"/>
      <c r="K16" s="426"/>
      <c r="L16" s="4"/>
      <c r="M16" s="5"/>
      <c r="N16" s="6" t="s">
        <v>40</v>
      </c>
      <c r="O16" s="4" t="s">
        <v>41</v>
      </c>
      <c r="P16" s="4"/>
    </row>
    <row r="17" spans="1:16" ht="12.75" customHeight="1" x14ac:dyDescent="0.3">
      <c r="A17" s="4"/>
      <c r="B17" s="186" t="s">
        <v>40</v>
      </c>
      <c r="C17" s="12"/>
      <c r="D17" s="186">
        <v>2026</v>
      </c>
      <c r="E17" s="11"/>
      <c r="F17" s="8"/>
      <c r="G17" s="424"/>
      <c r="H17" s="425"/>
      <c r="I17" s="425"/>
      <c r="J17" s="425"/>
      <c r="K17" s="426"/>
      <c r="L17" s="4"/>
      <c r="M17" s="4"/>
      <c r="N17" s="6" t="s">
        <v>43</v>
      </c>
      <c r="O17" s="4" t="s">
        <v>44</v>
      </c>
      <c r="P17" s="4"/>
    </row>
    <row r="18" spans="1:16" ht="13.5" customHeight="1" x14ac:dyDescent="0.3">
      <c r="A18" s="4"/>
      <c r="B18" s="185"/>
      <c r="C18" s="128"/>
      <c r="D18" s="128"/>
      <c r="E18" s="129"/>
      <c r="F18" s="8"/>
      <c r="G18" s="424"/>
      <c r="H18" s="425"/>
      <c r="I18" s="425"/>
      <c r="J18" s="425"/>
      <c r="K18" s="426"/>
      <c r="L18" s="4"/>
      <c r="M18" s="4"/>
      <c r="N18" s="6" t="s">
        <v>47</v>
      </c>
      <c r="O18" s="4" t="s">
        <v>48</v>
      </c>
      <c r="P18" s="4"/>
    </row>
    <row r="19" spans="1:16" ht="11.25" customHeight="1" x14ac:dyDescent="0.3">
      <c r="A19" s="4"/>
      <c r="B19" s="130"/>
      <c r="C19" s="8"/>
      <c r="D19" s="8"/>
      <c r="E19" s="8"/>
      <c r="F19" s="14"/>
      <c r="G19" s="436" t="s">
        <v>42</v>
      </c>
      <c r="H19" s="437"/>
      <c r="I19" s="437"/>
      <c r="J19" s="437"/>
      <c r="K19" s="438"/>
      <c r="L19" s="4"/>
      <c r="M19" s="4"/>
      <c r="N19" s="6" t="s">
        <v>50</v>
      </c>
      <c r="O19" s="4" t="s">
        <v>51</v>
      </c>
      <c r="P19" s="4"/>
    </row>
    <row r="20" spans="1:16" ht="11.25" customHeight="1" x14ac:dyDescent="0.25">
      <c r="A20" s="4"/>
      <c r="B20" s="433" t="s">
        <v>45</v>
      </c>
      <c r="C20" s="434"/>
      <c r="D20" s="434"/>
      <c r="E20" s="435"/>
      <c r="F20" s="8"/>
      <c r="G20" s="427" t="s">
        <v>46</v>
      </c>
      <c r="H20" s="428"/>
      <c r="I20" s="428"/>
      <c r="J20" s="428"/>
      <c r="K20" s="429"/>
      <c r="L20" s="4"/>
      <c r="M20" s="4"/>
      <c r="O20" s="4" t="s">
        <v>52</v>
      </c>
      <c r="P20" s="4"/>
    </row>
    <row r="21" spans="1:16" ht="12.75" customHeight="1" x14ac:dyDescent="0.25">
      <c r="A21" s="4"/>
      <c r="B21" s="9" t="s">
        <v>49</v>
      </c>
      <c r="C21" s="8"/>
      <c r="D21" s="8"/>
      <c r="E21" s="11"/>
      <c r="F21" s="8"/>
      <c r="G21" s="430"/>
      <c r="H21" s="431"/>
      <c r="I21" s="431"/>
      <c r="J21" s="431"/>
      <c r="K21" s="432"/>
      <c r="L21" s="4"/>
      <c r="M21" s="4"/>
      <c r="N21" s="4" t="s">
        <v>56</v>
      </c>
      <c r="O21" s="4" t="s">
        <v>55</v>
      </c>
      <c r="P21" s="4"/>
    </row>
    <row r="22" spans="1:16" ht="15.75" customHeight="1" x14ac:dyDescent="0.3">
      <c r="A22" s="4"/>
      <c r="B22" s="413" t="s">
        <v>2665</v>
      </c>
      <c r="C22" s="414"/>
      <c r="D22" s="414"/>
      <c r="E22" s="415"/>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0" t="s">
        <v>54</v>
      </c>
      <c r="H23" s="450"/>
      <c r="I23" s="450"/>
      <c r="J23" s="450"/>
      <c r="K23" s="451"/>
      <c r="L23" s="4"/>
      <c r="M23" s="4"/>
      <c r="N23" s="4"/>
      <c r="O23" s="4" t="s">
        <v>61</v>
      </c>
      <c r="P23" s="4"/>
    </row>
    <row r="24" spans="1:16" ht="15" customHeight="1" x14ac:dyDescent="0.3">
      <c r="A24" s="4"/>
      <c r="B24" s="186" t="s">
        <v>2664</v>
      </c>
      <c r="C24" s="14"/>
      <c r="D24" s="322"/>
      <c r="E24" s="323"/>
      <c r="F24" s="8"/>
      <c r="G24" s="450"/>
      <c r="H24" s="450"/>
      <c r="I24" s="450"/>
      <c r="J24" s="450"/>
      <c r="K24" s="451"/>
      <c r="L24" s="4"/>
      <c r="M24" s="4"/>
      <c r="N24" s="4" t="s">
        <v>56</v>
      </c>
      <c r="O24" s="4" t="s">
        <v>63</v>
      </c>
      <c r="P24" s="4"/>
    </row>
    <row r="25" spans="1:16" ht="15" customHeight="1" x14ac:dyDescent="0.3">
      <c r="A25" s="4"/>
      <c r="B25" s="15" t="s">
        <v>58</v>
      </c>
      <c r="C25" s="8"/>
      <c r="D25" s="8"/>
      <c r="E25" s="11"/>
      <c r="F25" s="8"/>
      <c r="G25" s="449" t="s">
        <v>59</v>
      </c>
      <c r="H25" s="449"/>
      <c r="I25" s="449"/>
      <c r="J25" s="449"/>
      <c r="K25" s="98"/>
      <c r="L25" s="4"/>
      <c r="M25" s="4"/>
      <c r="O25" s="4" t="s">
        <v>65</v>
      </c>
      <c r="P25" s="4"/>
    </row>
    <row r="26" spans="1:16" ht="15" customHeight="1" x14ac:dyDescent="0.3">
      <c r="A26" s="4"/>
      <c r="B26" s="452" t="s">
        <v>2666</v>
      </c>
      <c r="C26" s="453"/>
      <c r="D26" s="453"/>
      <c r="E26" s="454"/>
      <c r="F26" s="8"/>
      <c r="G26" s="391"/>
      <c r="H26" s="393"/>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0" t="s">
        <v>66</v>
      </c>
      <c r="C28" s="441"/>
      <c r="D28" s="441"/>
      <c r="E28" s="442"/>
      <c r="F28" s="8"/>
      <c r="G28" s="391"/>
      <c r="H28" s="392"/>
      <c r="I28" s="392"/>
      <c r="J28" s="392"/>
      <c r="K28" s="393"/>
      <c r="L28" s="4"/>
      <c r="M28" s="4"/>
      <c r="N28" s="193">
        <v>2022</v>
      </c>
      <c r="O28" s="4" t="s">
        <v>70</v>
      </c>
      <c r="P28" s="4"/>
    </row>
    <row r="29" spans="1:16" ht="15" customHeight="1" x14ac:dyDescent="0.3">
      <c r="A29" s="4"/>
      <c r="B29" s="443" t="s">
        <v>51</v>
      </c>
      <c r="C29" s="444"/>
      <c r="D29" s="444"/>
      <c r="E29" s="445"/>
      <c r="F29" s="8"/>
      <c r="G29" s="111" t="s">
        <v>68</v>
      </c>
      <c r="H29" s="111"/>
      <c r="I29" s="111"/>
      <c r="J29" s="111"/>
      <c r="K29" s="98"/>
      <c r="L29" s="4"/>
      <c r="M29" s="4"/>
      <c r="N29" s="193">
        <v>2023</v>
      </c>
      <c r="O29" s="4" t="s">
        <v>72</v>
      </c>
      <c r="P29" s="4"/>
    </row>
    <row r="30" spans="1:16" ht="15" customHeight="1" x14ac:dyDescent="0.3">
      <c r="A30" s="4"/>
      <c r="B30" s="446"/>
      <c r="C30" s="447"/>
      <c r="D30" s="447"/>
      <c r="E30" s="448"/>
      <c r="F30" s="8"/>
      <c r="G30" s="439"/>
      <c r="H30" s="393"/>
      <c r="I30" s="111"/>
      <c r="J30" s="111"/>
      <c r="K30" s="98"/>
      <c r="L30" s="4"/>
      <c r="M30" s="4"/>
      <c r="N30" s="193">
        <v>2024</v>
      </c>
      <c r="O30" s="4" t="s">
        <v>74</v>
      </c>
      <c r="P30" s="4"/>
    </row>
    <row r="31" spans="1:16" ht="15" customHeight="1" x14ac:dyDescent="0.25">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0"/>
      <c r="I32" s="410"/>
      <c r="J32" s="410"/>
      <c r="K32" s="281"/>
      <c r="L32" s="4"/>
      <c r="M32" s="4"/>
      <c r="N32" s="193">
        <v>2026</v>
      </c>
      <c r="O32" s="4" t="s">
        <v>82</v>
      </c>
      <c r="P32" s="4"/>
    </row>
    <row r="33" spans="1:16" ht="15" customHeight="1" x14ac:dyDescent="0.25">
      <c r="A33" s="4"/>
      <c r="B33" s="401" t="s">
        <v>75</v>
      </c>
      <c r="C33" s="402"/>
      <c r="D33" s="243">
        <v>100</v>
      </c>
      <c r="E33" s="187" t="s">
        <v>76</v>
      </c>
      <c r="F33" s="8"/>
      <c r="G33" s="246" t="s">
        <v>77</v>
      </c>
      <c r="H33" s="403" t="s">
        <v>78</v>
      </c>
      <c r="I33" s="404"/>
      <c r="J33" s="404"/>
      <c r="K33" s="405"/>
      <c r="L33" s="4"/>
      <c r="M33" s="4"/>
      <c r="N33" s="193">
        <v>2027</v>
      </c>
      <c r="O33" s="4" t="s">
        <v>84</v>
      </c>
      <c r="P33" s="4"/>
    </row>
    <row r="34" spans="1:16" ht="15" customHeight="1" x14ac:dyDescent="0.25">
      <c r="A34" s="4"/>
      <c r="B34" s="376" t="s">
        <v>80</v>
      </c>
      <c r="C34" s="377"/>
      <c r="D34" s="377"/>
      <c r="E34" s="378"/>
      <c r="F34" s="8"/>
      <c r="G34" s="385" t="s">
        <v>81</v>
      </c>
      <c r="H34" s="386"/>
      <c r="I34" s="386"/>
      <c r="J34" s="386"/>
      <c r="K34" s="387"/>
      <c r="L34" s="4"/>
      <c r="M34" s="4"/>
      <c r="N34" s="193">
        <v>2028</v>
      </c>
      <c r="O34" s="4" t="s">
        <v>87</v>
      </c>
      <c r="P34" s="4"/>
    </row>
    <row r="35" spans="1:16" ht="15" customHeight="1" x14ac:dyDescent="0.25">
      <c r="A35" s="4"/>
      <c r="B35" s="283" t="s">
        <v>83</v>
      </c>
      <c r="C35" s="287"/>
      <c r="D35" s="408" t="s">
        <v>99</v>
      </c>
      <c r="E35" s="409"/>
      <c r="F35" s="8"/>
      <c r="G35" s="385"/>
      <c r="H35" s="386"/>
      <c r="I35" s="386"/>
      <c r="J35" s="386"/>
      <c r="K35" s="387"/>
      <c r="L35" s="4"/>
      <c r="M35" s="4"/>
      <c r="N35" s="193">
        <v>2029</v>
      </c>
      <c r="O35" s="4" t="s">
        <v>90</v>
      </c>
      <c r="P35" s="4"/>
    </row>
    <row r="36" spans="1:16" ht="16.5" customHeight="1" x14ac:dyDescent="0.25">
      <c r="A36" s="4"/>
      <c r="B36" s="283" t="s">
        <v>85</v>
      </c>
      <c r="C36" s="284"/>
      <c r="D36" s="379" t="s">
        <v>2668</v>
      </c>
      <c r="E36" s="380"/>
      <c r="F36" s="8"/>
      <c r="G36" s="15"/>
      <c r="H36" s="398"/>
      <c r="I36" s="398"/>
      <c r="J36" s="8"/>
      <c r="K36" s="11" t="s">
        <v>86</v>
      </c>
      <c r="L36" s="4"/>
      <c r="M36" s="4"/>
      <c r="N36" s="193">
        <v>2030</v>
      </c>
      <c r="O36" s="4" t="s">
        <v>93</v>
      </c>
      <c r="P36" s="4"/>
    </row>
    <row r="37" spans="1:16" ht="15" customHeight="1" x14ac:dyDescent="0.25">
      <c r="A37" s="4"/>
      <c r="B37" s="381" t="s">
        <v>88</v>
      </c>
      <c r="C37" s="382"/>
      <c r="D37" s="379">
        <v>10500505</v>
      </c>
      <c r="E37" s="380"/>
      <c r="F37" s="8"/>
      <c r="G37" s="15" t="s">
        <v>89</v>
      </c>
      <c r="H37" s="394" t="s">
        <v>2669</v>
      </c>
      <c r="I37" s="395"/>
      <c r="J37" s="8"/>
      <c r="K37" s="243"/>
      <c r="L37" s="4"/>
      <c r="M37" s="4"/>
      <c r="O37" s="4" t="s">
        <v>98</v>
      </c>
      <c r="P37" s="4"/>
    </row>
    <row r="38" spans="1:16" ht="15" customHeight="1" x14ac:dyDescent="0.25">
      <c r="A38" s="4"/>
      <c r="B38" s="381" t="s">
        <v>91</v>
      </c>
      <c r="C38" s="382"/>
      <c r="D38" s="379" t="s">
        <v>2667</v>
      </c>
      <c r="E38" s="380"/>
      <c r="F38" s="8"/>
      <c r="G38" s="15" t="s">
        <v>92</v>
      </c>
      <c r="H38" s="394" t="s">
        <v>2670</v>
      </c>
      <c r="I38" s="395"/>
      <c r="J38" s="8"/>
      <c r="K38" s="11"/>
      <c r="L38" s="4"/>
      <c r="M38" s="4"/>
      <c r="O38" s="4" t="s">
        <v>100</v>
      </c>
      <c r="P38" s="4"/>
    </row>
    <row r="39" spans="1:16" ht="15" customHeight="1" x14ac:dyDescent="0.3">
      <c r="A39" s="4"/>
      <c r="B39" s="288" t="s">
        <v>94</v>
      </c>
      <c r="C39" s="285"/>
      <c r="D39" s="291"/>
      <c r="E39" s="294" t="s">
        <v>2667</v>
      </c>
      <c r="F39" s="8"/>
      <c r="G39" s="15" t="s">
        <v>95</v>
      </c>
      <c r="H39" s="399" t="s">
        <v>2671</v>
      </c>
      <c r="I39" s="400"/>
      <c r="J39" s="178" t="s">
        <v>96</v>
      </c>
      <c r="K39" s="188">
        <v>46234</v>
      </c>
      <c r="L39" s="4"/>
      <c r="M39" s="4"/>
      <c r="O39" s="4" t="s">
        <v>104</v>
      </c>
      <c r="P39" s="4"/>
    </row>
    <row r="40" spans="1:16" ht="15" customHeight="1" x14ac:dyDescent="0.3">
      <c r="A40" s="4"/>
      <c r="B40" s="396"/>
      <c r="C40" s="396"/>
      <c r="D40" s="396"/>
      <c r="E40" s="290"/>
      <c r="F40" s="8"/>
      <c r="G40" s="189"/>
      <c r="H40" s="190"/>
      <c r="I40" s="190"/>
      <c r="J40" s="191"/>
      <c r="K40" s="192"/>
      <c r="L40" s="4"/>
      <c r="M40" s="4"/>
      <c r="N40" s="4" t="s">
        <v>97</v>
      </c>
      <c r="O40" s="4" t="s">
        <v>106</v>
      </c>
      <c r="P40" s="4"/>
    </row>
    <row r="41" spans="1:16" ht="15" customHeight="1" x14ac:dyDescent="0.25">
      <c r="A41" s="4"/>
      <c r="B41" s="396" t="s">
        <v>101</v>
      </c>
      <c r="C41" s="396"/>
      <c r="D41" s="397"/>
      <c r="E41" s="286"/>
      <c r="F41" s="14"/>
      <c r="G41" s="406" t="s">
        <v>102</v>
      </c>
      <c r="H41" s="406"/>
      <c r="I41" s="407"/>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88" t="s">
        <v>107</v>
      </c>
      <c r="C43" s="389"/>
      <c r="D43" s="389"/>
      <c r="E43" s="389"/>
      <c r="F43" s="389"/>
      <c r="G43" s="389"/>
      <c r="H43" s="389"/>
      <c r="I43" s="389"/>
      <c r="J43" s="389"/>
      <c r="K43" s="39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3" t="s">
        <v>112</v>
      </c>
      <c r="C46" s="384"/>
      <c r="D46" s="384"/>
      <c r="E46" s="384"/>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pane="topRight" activeCell="B22" sqref="B22:E22"/>
      <selection pane="bottomLeft" activeCell="B22" sqref="B22:E22"/>
      <selection pane="bottomRight" activeCell="E15" sqref="E15"/>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1" t="s">
        <v>165</v>
      </c>
      <c r="C4" s="461"/>
      <c r="D4" s="461"/>
      <c r="E4" s="461"/>
      <c r="F4" s="461"/>
      <c r="G4" s="462"/>
      <c r="H4" s="267">
        <f>SUM(H8:H2007)</f>
        <v>10212.754260000002</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12.45" thickBot="1" x14ac:dyDescent="0.4">
      <c r="A8" s="244">
        <v>1</v>
      </c>
      <c r="B8" s="67" t="s">
        <v>431</v>
      </c>
      <c r="C8" s="70">
        <v>150101</v>
      </c>
      <c r="D8" s="202" t="str">
        <f>VLOOKUP(C8,[1]!Table18[#All],2,FALSE)</f>
        <v>Card Packaging</v>
      </c>
      <c r="E8" s="203" t="s">
        <v>283</v>
      </c>
      <c r="F8" s="107"/>
      <c r="G8" s="70"/>
      <c r="H8" s="69">
        <v>14.899999999999999</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12.45" thickBot="1" x14ac:dyDescent="0.4">
      <c r="A9" s="244">
        <v>2</v>
      </c>
      <c r="B9" s="65" t="s">
        <v>431</v>
      </c>
      <c r="C9" s="63">
        <v>200301</v>
      </c>
      <c r="D9" s="104" t="str">
        <f>VLOOKUP(C9,[1]!Table18[#All],2,FALSE)</f>
        <v>General Waste</v>
      </c>
      <c r="E9" s="108" t="s">
        <v>283</v>
      </c>
      <c r="F9" s="106"/>
      <c r="G9" s="63"/>
      <c r="H9" s="64">
        <v>455.06999999999994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431</v>
      </c>
      <c r="C10" s="63">
        <v>170201</v>
      </c>
      <c r="D10" s="104" t="str">
        <f>VLOOKUP(C10,[1]!Table18[#All],2,FALSE)</f>
        <v>Wood Waste</v>
      </c>
      <c r="E10" s="108" t="s">
        <v>511</v>
      </c>
      <c r="F10" s="106"/>
      <c r="G10" s="63"/>
      <c r="H10" s="64">
        <v>37.42</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431</v>
      </c>
      <c r="C11" s="63" t="s">
        <v>288</v>
      </c>
      <c r="D11" s="104" t="s">
        <v>2677</v>
      </c>
      <c r="E11" s="108" t="s">
        <v>511</v>
      </c>
      <c r="F11" s="106"/>
      <c r="G11" s="63"/>
      <c r="H11" s="64">
        <v>0.94</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12.45" thickBot="1" x14ac:dyDescent="0.4">
      <c r="A12" s="244">
        <v>5</v>
      </c>
      <c r="B12" s="79" t="s">
        <v>431</v>
      </c>
      <c r="C12" s="63">
        <v>170904</v>
      </c>
      <c r="D12" s="104" t="str">
        <f>VLOOKUP(C12,[1]!Table18[#All],2,FALSE)</f>
        <v>C&amp;D Mixed</v>
      </c>
      <c r="E12" s="108" t="s">
        <v>283</v>
      </c>
      <c r="F12" s="106"/>
      <c r="G12" s="63"/>
      <c r="H12" s="64">
        <v>18.98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431</v>
      </c>
      <c r="C13" s="63">
        <v>170407</v>
      </c>
      <c r="D13" s="104" t="str">
        <f>VLOOKUP(C13,[1]!Table18[#All],2,FALSE)</f>
        <v>Metal Mixed</v>
      </c>
      <c r="E13" s="108" t="s">
        <v>511</v>
      </c>
      <c r="F13" s="107"/>
      <c r="G13" s="70"/>
      <c r="H13" s="69">
        <v>4.2599999999999999E-3</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431</v>
      </c>
      <c r="C14" s="63">
        <v>191207</v>
      </c>
      <c r="D14" s="104" t="str">
        <f>VLOOKUP(C14,[1]!Table18[#All],2,FALSE)</f>
        <v>Wood Waste</v>
      </c>
      <c r="E14" s="108" t="s">
        <v>511</v>
      </c>
      <c r="F14" s="106"/>
      <c r="G14" s="63"/>
      <c r="H14" s="64">
        <v>4.74</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431</v>
      </c>
      <c r="C15" s="63">
        <v>200307</v>
      </c>
      <c r="D15" s="104" t="str">
        <f>VLOOKUP(C15,[1]!Table18[#All],2,FALSE)</f>
        <v>Bulky Waste</v>
      </c>
      <c r="E15" s="108" t="s">
        <v>511</v>
      </c>
      <c r="F15" s="106"/>
      <c r="G15" s="63"/>
      <c r="H15" s="64">
        <v>0</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431</v>
      </c>
      <c r="C16" s="63">
        <v>170504</v>
      </c>
      <c r="D16" s="104" t="str">
        <f>VLOOKUP(C16,[1]!Table18[#All],2,FALSE)</f>
        <v>Soil and Stone</v>
      </c>
      <c r="E16" s="108" t="s">
        <v>511</v>
      </c>
      <c r="F16" s="106"/>
      <c r="G16" s="63"/>
      <c r="H16" s="64">
        <v>9.82</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12.45" thickBot="1" x14ac:dyDescent="0.4">
      <c r="A17" s="244">
        <v>10</v>
      </c>
      <c r="B17" s="65" t="s">
        <v>431</v>
      </c>
      <c r="C17" s="63">
        <v>191201</v>
      </c>
      <c r="D17" s="104" t="str">
        <f>VLOOKUP(C17,[1]!Table18[#All],2,FALSE)</f>
        <v>Cardboard</v>
      </c>
      <c r="E17" s="108" t="s">
        <v>283</v>
      </c>
      <c r="F17" s="106"/>
      <c r="G17" s="63"/>
      <c r="H17" s="64">
        <v>0.48</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12.45" thickBot="1" x14ac:dyDescent="0.4">
      <c r="A18" s="244">
        <v>11</v>
      </c>
      <c r="B18" s="65" t="s">
        <v>431</v>
      </c>
      <c r="C18" s="63">
        <v>200139</v>
      </c>
      <c r="D18" s="104" t="str">
        <f>VLOOKUP(C18,[1]!Table18[#All],2,FALSE)</f>
        <v>Plastic</v>
      </c>
      <c r="E18" s="108" t="s">
        <v>283</v>
      </c>
      <c r="F18" s="106"/>
      <c r="G18" s="63"/>
      <c r="H18" s="64">
        <v>0.88</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431</v>
      </c>
      <c r="C19" s="63">
        <v>200102</v>
      </c>
      <c r="D19" s="104" t="str">
        <f>VLOOKUP(C19,[1]!Table18[#All],2,FALSE)</f>
        <v>Glass</v>
      </c>
      <c r="E19" s="108" t="s">
        <v>511</v>
      </c>
      <c r="F19" s="106"/>
      <c r="G19" s="63"/>
      <c r="H19" s="64">
        <v>6.94</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431</v>
      </c>
      <c r="C20" s="63">
        <v>191209</v>
      </c>
      <c r="D20" s="104" t="str">
        <f>VLOOKUP(C20,[1]!Table18[#All],2,FALSE)</f>
        <v>Mixed Mineral Waste</v>
      </c>
      <c r="E20" s="108" t="s">
        <v>511</v>
      </c>
      <c r="F20" s="106"/>
      <c r="G20" s="63"/>
      <c r="H20" s="64">
        <v>1.52</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12.45" thickBot="1" x14ac:dyDescent="0.4">
      <c r="A21" s="244">
        <v>14</v>
      </c>
      <c r="B21" s="65" t="s">
        <v>218</v>
      </c>
      <c r="C21" s="63">
        <v>150101</v>
      </c>
      <c r="D21" s="104" t="str">
        <f>VLOOKUP(C21,[1]!Table18[#All],2,FALSE)</f>
        <v>Card Packaging</v>
      </c>
      <c r="E21" s="108" t="s">
        <v>283</v>
      </c>
      <c r="F21" s="106"/>
      <c r="G21" s="63"/>
      <c r="H21" s="64">
        <v>12.78</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12.45" thickBot="1" x14ac:dyDescent="0.4">
      <c r="A22" s="244">
        <v>15</v>
      </c>
      <c r="B22" s="65" t="s">
        <v>218</v>
      </c>
      <c r="C22" s="63">
        <v>200301</v>
      </c>
      <c r="D22" s="104" t="str">
        <f>VLOOKUP(C22,[1]!Table18[#All],2,FALSE)</f>
        <v>General Waste</v>
      </c>
      <c r="E22" s="108" t="s">
        <v>283</v>
      </c>
      <c r="F22" s="106"/>
      <c r="G22" s="63"/>
      <c r="H22" s="64">
        <v>48.959999999999987</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6" thickBot="1" x14ac:dyDescent="0.4">
      <c r="A23" s="244">
        <v>16</v>
      </c>
      <c r="B23" s="65" t="s">
        <v>218</v>
      </c>
      <c r="C23" s="63">
        <v>170201</v>
      </c>
      <c r="D23" s="104" t="str">
        <f>VLOOKUP(C23,[1]!Table18[#All],2,FALSE)</f>
        <v>Wood Waste</v>
      </c>
      <c r="E23" s="108" t="s">
        <v>511</v>
      </c>
      <c r="F23" s="106"/>
      <c r="G23" s="63"/>
      <c r="H23" s="64">
        <v>3.2399999999999998</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6" thickBot="1" x14ac:dyDescent="0.4">
      <c r="A24" s="244">
        <v>17</v>
      </c>
      <c r="B24" s="65" t="s">
        <v>218</v>
      </c>
      <c r="C24" s="63" t="s">
        <v>288</v>
      </c>
      <c r="D24" s="104" t="s">
        <v>2677</v>
      </c>
      <c r="E24" s="108" t="s">
        <v>511</v>
      </c>
      <c r="F24" s="106"/>
      <c r="G24" s="63"/>
      <c r="H24" s="64">
        <v>1.52</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12.45" thickBot="1" x14ac:dyDescent="0.4">
      <c r="A25" s="244">
        <v>18</v>
      </c>
      <c r="B25" s="65" t="s">
        <v>218</v>
      </c>
      <c r="C25" s="63">
        <v>170904</v>
      </c>
      <c r="D25" s="104" t="str">
        <f>VLOOKUP(C25,[1]!Table18[#All],2,FALSE)</f>
        <v>C&amp;D Mixed</v>
      </c>
      <c r="E25" s="108" t="s">
        <v>283</v>
      </c>
      <c r="F25" s="106"/>
      <c r="G25" s="63"/>
      <c r="H25" s="64">
        <v>12.780000000000001</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6" thickBot="1" x14ac:dyDescent="0.4">
      <c r="A26" s="244">
        <v>19</v>
      </c>
      <c r="B26" s="65" t="s">
        <v>218</v>
      </c>
      <c r="C26" s="63">
        <v>191207</v>
      </c>
      <c r="D26" s="104" t="str">
        <f>VLOOKUP(C26,[1]!Table18[#All],2,FALSE)</f>
        <v>Wood Waste</v>
      </c>
      <c r="E26" s="108" t="s">
        <v>511</v>
      </c>
      <c r="F26" s="106"/>
      <c r="G26" s="63"/>
      <c r="H26" s="64">
        <v>1.78</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12.45" thickBot="1" x14ac:dyDescent="0.4">
      <c r="A27" s="244">
        <v>20</v>
      </c>
      <c r="B27" s="65" t="s">
        <v>218</v>
      </c>
      <c r="C27" s="63">
        <v>191201</v>
      </c>
      <c r="D27" s="104" t="str">
        <f>VLOOKUP(C27,[1]!Table18[#All],2,FALSE)</f>
        <v>Cardboard</v>
      </c>
      <c r="E27" s="108" t="s">
        <v>283</v>
      </c>
      <c r="F27" s="106"/>
      <c r="G27" s="63"/>
      <c r="H27" s="64">
        <v>0.84</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12.45" thickBot="1" x14ac:dyDescent="0.4">
      <c r="A28" s="244">
        <v>21</v>
      </c>
      <c r="B28" s="65" t="s">
        <v>218</v>
      </c>
      <c r="C28" s="63">
        <v>191204</v>
      </c>
      <c r="D28" s="104" t="str">
        <f>VLOOKUP(C28,[1]!Table18[#All],2,FALSE)</f>
        <v>Plastic</v>
      </c>
      <c r="E28" s="108" t="s">
        <v>283</v>
      </c>
      <c r="F28" s="106"/>
      <c r="G28" s="63"/>
      <c r="H28" s="64">
        <v>1.04</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12.45" thickBot="1" x14ac:dyDescent="0.4">
      <c r="A29" s="244">
        <v>22</v>
      </c>
      <c r="B29" s="65" t="s">
        <v>221</v>
      </c>
      <c r="C29" s="63">
        <v>150101</v>
      </c>
      <c r="D29" s="104" t="str">
        <f>VLOOKUP(C29,[1]!Table18[#All],2,FALSE)</f>
        <v>Card Packaging</v>
      </c>
      <c r="E29" s="108" t="s">
        <v>283</v>
      </c>
      <c r="F29" s="106"/>
      <c r="G29" s="63"/>
      <c r="H29" s="64">
        <v>94.35</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6" thickBot="1" x14ac:dyDescent="0.4">
      <c r="A30" s="244">
        <v>23</v>
      </c>
      <c r="B30" s="65" t="s">
        <v>221</v>
      </c>
      <c r="C30" s="63">
        <v>170107</v>
      </c>
      <c r="D30" s="104" t="str">
        <f>VLOOKUP(C30,[1]!Table18[#All],2,FALSE)</f>
        <v>Hardcore</v>
      </c>
      <c r="E30" s="108" t="s">
        <v>511</v>
      </c>
      <c r="F30" s="106"/>
      <c r="G30" s="63"/>
      <c r="H30" s="64">
        <v>2.95</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12.45" thickBot="1" x14ac:dyDescent="0.4">
      <c r="A31" s="244">
        <v>24</v>
      </c>
      <c r="B31" s="65" t="s">
        <v>221</v>
      </c>
      <c r="C31" s="63">
        <v>200301</v>
      </c>
      <c r="D31" s="104" t="str">
        <f>VLOOKUP(C31,[1]!Table18[#All],2,FALSE)</f>
        <v>General Waste</v>
      </c>
      <c r="E31" s="108" t="s">
        <v>283</v>
      </c>
      <c r="F31" s="106"/>
      <c r="G31" s="63"/>
      <c r="H31" s="64">
        <v>1643.8400000000006</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6" thickBot="1" x14ac:dyDescent="0.4">
      <c r="A32" s="244">
        <v>25</v>
      </c>
      <c r="B32" s="65" t="s">
        <v>221</v>
      </c>
      <c r="C32" s="63">
        <v>170201</v>
      </c>
      <c r="D32" s="104" t="str">
        <f>VLOOKUP(C32,[1]!Table18[#All],2,FALSE)</f>
        <v>Wood Waste</v>
      </c>
      <c r="E32" s="108" t="s">
        <v>511</v>
      </c>
      <c r="F32" s="106"/>
      <c r="G32" s="63"/>
      <c r="H32" s="64">
        <v>19.839999999999996</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6" thickBot="1" x14ac:dyDescent="0.4">
      <c r="A33" s="244">
        <v>26</v>
      </c>
      <c r="B33" s="65" t="s">
        <v>221</v>
      </c>
      <c r="C33" s="63" t="s">
        <v>288</v>
      </c>
      <c r="D33" s="104" t="s">
        <v>2677</v>
      </c>
      <c r="E33" s="108" t="s">
        <v>511</v>
      </c>
      <c r="F33" s="106"/>
      <c r="G33" s="63"/>
      <c r="H33" s="64">
        <v>6.9</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221</v>
      </c>
      <c r="C34" s="63">
        <v>170802</v>
      </c>
      <c r="D34" s="104" t="str">
        <f>VLOOKUP(C34,[1]!Table18[#All],2,FALSE)</f>
        <v>Plasterboard</v>
      </c>
      <c r="E34" s="108" t="s">
        <v>511</v>
      </c>
      <c r="F34" s="106"/>
      <c r="G34" s="63"/>
      <c r="H34" s="64">
        <v>4.3600000000000003</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12.45" thickBot="1" x14ac:dyDescent="0.4">
      <c r="A35" s="244">
        <v>28</v>
      </c>
      <c r="B35" s="65" t="s">
        <v>221</v>
      </c>
      <c r="C35" s="63">
        <v>170904</v>
      </c>
      <c r="D35" s="104" t="str">
        <f>VLOOKUP(C35,[1]!Table18[#All],2,FALSE)</f>
        <v>C&amp;D Mixed</v>
      </c>
      <c r="E35" s="108" t="s">
        <v>283</v>
      </c>
      <c r="F35" s="106"/>
      <c r="G35" s="63"/>
      <c r="H35" s="64">
        <v>165.17999999999995</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6" thickBot="1" x14ac:dyDescent="0.4">
      <c r="A36" s="244">
        <v>29</v>
      </c>
      <c r="B36" s="65" t="s">
        <v>221</v>
      </c>
      <c r="C36" s="63">
        <v>170407</v>
      </c>
      <c r="D36" s="104" t="str">
        <f>VLOOKUP(C36,[1]!Table18[#All],2,FALSE)</f>
        <v>Metal Mixed</v>
      </c>
      <c r="E36" s="108" t="s">
        <v>511</v>
      </c>
      <c r="F36" s="106"/>
      <c r="G36" s="63"/>
      <c r="H36" s="64">
        <v>14.540000000000001</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6" thickBot="1" x14ac:dyDescent="0.4">
      <c r="A37" s="244">
        <v>30</v>
      </c>
      <c r="B37" s="65" t="s">
        <v>221</v>
      </c>
      <c r="C37" s="63">
        <v>191207</v>
      </c>
      <c r="D37" s="104" t="str">
        <f>VLOOKUP(C37,[1]!Table18[#All],2,FALSE)</f>
        <v>Wood Waste</v>
      </c>
      <c r="E37" s="108" t="s">
        <v>511</v>
      </c>
      <c r="F37" s="106"/>
      <c r="G37" s="63"/>
      <c r="H37" s="64">
        <v>21.58</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6" thickBot="1" x14ac:dyDescent="0.4">
      <c r="A38" s="244">
        <v>31</v>
      </c>
      <c r="B38" s="65" t="s">
        <v>221</v>
      </c>
      <c r="C38" s="63">
        <v>170504</v>
      </c>
      <c r="D38" s="104" t="str">
        <f>VLOOKUP(C38,[1]!Table18[#All],2,FALSE)</f>
        <v>Soil and Stone</v>
      </c>
      <c r="E38" s="108" t="s">
        <v>511</v>
      </c>
      <c r="F38" s="106"/>
      <c r="G38" s="63"/>
      <c r="H38" s="64">
        <v>40.46</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12.45" thickBot="1" x14ac:dyDescent="0.4">
      <c r="A39" s="244">
        <v>32</v>
      </c>
      <c r="B39" s="65" t="s">
        <v>221</v>
      </c>
      <c r="C39" s="63">
        <v>191201</v>
      </c>
      <c r="D39" s="104" t="str">
        <f>VLOOKUP(C39,[1]!Table18[#All],2,FALSE)</f>
        <v>Cardboard</v>
      </c>
      <c r="E39" s="108" t="s">
        <v>283</v>
      </c>
      <c r="F39" s="106"/>
      <c r="G39" s="63"/>
      <c r="H39" s="64">
        <v>14.340000000000002</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6" thickBot="1" x14ac:dyDescent="0.4">
      <c r="A40" s="244">
        <v>33</v>
      </c>
      <c r="B40" s="65" t="s">
        <v>221</v>
      </c>
      <c r="C40" s="63">
        <v>200102</v>
      </c>
      <c r="D40" s="104" t="str">
        <f>VLOOKUP(C40,[1]!Table18[#All],2,FALSE)</f>
        <v>Glass</v>
      </c>
      <c r="E40" s="108" t="s">
        <v>511</v>
      </c>
      <c r="F40" s="106"/>
      <c r="G40" s="63"/>
      <c r="H40" s="64">
        <v>0.34</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12.45" thickBot="1" x14ac:dyDescent="0.4">
      <c r="A41" s="244">
        <v>34</v>
      </c>
      <c r="B41" s="65" t="s">
        <v>221</v>
      </c>
      <c r="C41" s="63">
        <v>191204</v>
      </c>
      <c r="D41" s="104" t="str">
        <f>VLOOKUP(C41,[1]!Table18[#All],2,FALSE)</f>
        <v>Plastic</v>
      </c>
      <c r="E41" s="108" t="s">
        <v>283</v>
      </c>
      <c r="F41" s="106"/>
      <c r="G41" s="63"/>
      <c r="H41" s="64">
        <v>1.26</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6" thickBot="1" x14ac:dyDescent="0.4">
      <c r="A42" s="244">
        <v>35</v>
      </c>
      <c r="B42" s="65" t="s">
        <v>221</v>
      </c>
      <c r="C42" s="63">
        <v>170604</v>
      </c>
      <c r="D42" s="104" t="str">
        <f>VLOOKUP(C42,[1]!Table18[#All],2,FALSE)</f>
        <v>Insulation Materials</v>
      </c>
      <c r="E42" s="108" t="s">
        <v>511</v>
      </c>
      <c r="F42" s="106"/>
      <c r="G42" s="63"/>
      <c r="H42" s="64">
        <v>9.9600000000000009</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12.45" thickBot="1" x14ac:dyDescent="0.4">
      <c r="A43" s="244">
        <v>36</v>
      </c>
      <c r="B43" s="65" t="s">
        <v>221</v>
      </c>
      <c r="C43" s="63">
        <v>200101</v>
      </c>
      <c r="D43" s="104" t="str">
        <f>VLOOKUP(C43,[1]!Table18[#All],2,FALSE)</f>
        <v>Card and Paper</v>
      </c>
      <c r="E43" s="108" t="s">
        <v>283</v>
      </c>
      <c r="F43" s="106"/>
      <c r="G43" s="63"/>
      <c r="H43" s="64">
        <v>1.42</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6" thickBot="1" x14ac:dyDescent="0.4">
      <c r="A44" s="244">
        <v>37</v>
      </c>
      <c r="B44" s="65" t="s">
        <v>221</v>
      </c>
      <c r="C44" s="63">
        <v>170102</v>
      </c>
      <c r="D44" s="104" t="s">
        <v>2672</v>
      </c>
      <c r="E44" s="108" t="s">
        <v>511</v>
      </c>
      <c r="F44" s="106"/>
      <c r="G44" s="63"/>
      <c r="H44" s="64">
        <v>2.16</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12.45" thickBot="1" x14ac:dyDescent="0.4">
      <c r="A45" s="244">
        <v>38</v>
      </c>
      <c r="B45" s="65" t="s">
        <v>221</v>
      </c>
      <c r="C45" s="63">
        <v>150102</v>
      </c>
      <c r="D45" s="104" t="str">
        <f>VLOOKUP(C45,[1]!Table18[#All],2,FALSE)</f>
        <v>Plastic Packaging</v>
      </c>
      <c r="E45" s="108" t="s">
        <v>283</v>
      </c>
      <c r="F45" s="106"/>
      <c r="G45" s="63"/>
      <c r="H45" s="64">
        <v>0.82</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12.45" thickBot="1" x14ac:dyDescent="0.4">
      <c r="A46" s="244">
        <v>39</v>
      </c>
      <c r="B46" s="65" t="s">
        <v>596</v>
      </c>
      <c r="C46" s="63">
        <v>150101</v>
      </c>
      <c r="D46" s="104" t="str">
        <f>VLOOKUP(C46,[1]!Table18[#All],2,FALSE)</f>
        <v>Card Packaging</v>
      </c>
      <c r="E46" s="108" t="s">
        <v>283</v>
      </c>
      <c r="F46" s="106"/>
      <c r="G46" s="63"/>
      <c r="H46" s="64">
        <v>16.46</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12.45" thickBot="1" x14ac:dyDescent="0.4">
      <c r="A47" s="244">
        <v>40</v>
      </c>
      <c r="B47" s="65" t="s">
        <v>596</v>
      </c>
      <c r="C47" s="63">
        <v>200301</v>
      </c>
      <c r="D47" s="104" t="str">
        <f>VLOOKUP(C47,[1]!Table18[#All],2,FALSE)</f>
        <v>General Waste</v>
      </c>
      <c r="E47" s="108" t="s">
        <v>283</v>
      </c>
      <c r="F47" s="106"/>
      <c r="G47" s="63"/>
      <c r="H47" s="64">
        <v>75.239999999999995</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35.6" thickBot="1" x14ac:dyDescent="0.4">
      <c r="A48" s="244">
        <v>41</v>
      </c>
      <c r="B48" s="65" t="s">
        <v>596</v>
      </c>
      <c r="C48" s="63">
        <v>170201</v>
      </c>
      <c r="D48" s="104" t="str">
        <f>VLOOKUP(C48,[1]!Table18[#All],2,FALSE)</f>
        <v>Wood Waste</v>
      </c>
      <c r="E48" s="108" t="s">
        <v>511</v>
      </c>
      <c r="F48" s="106"/>
      <c r="G48" s="63"/>
      <c r="H48" s="64">
        <v>2.04</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35.6" thickBot="1" x14ac:dyDescent="0.4">
      <c r="A49" s="244">
        <v>42</v>
      </c>
      <c r="B49" s="65" t="s">
        <v>596</v>
      </c>
      <c r="C49" s="63" t="s">
        <v>288</v>
      </c>
      <c r="D49" s="104" t="s">
        <v>2677</v>
      </c>
      <c r="E49" s="108" t="s">
        <v>511</v>
      </c>
      <c r="F49" s="106"/>
      <c r="G49" s="63"/>
      <c r="H49" s="64">
        <v>1</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t="s">
        <v>689</v>
      </c>
      <c r="C50" s="63">
        <v>200301</v>
      </c>
      <c r="D50" s="104" t="str">
        <f>VLOOKUP(C50,[1]!Table18[#All],2,FALSE)</f>
        <v>General Waste</v>
      </c>
      <c r="E50" s="108" t="s">
        <v>283</v>
      </c>
      <c r="F50" s="106"/>
      <c r="G50" s="63"/>
      <c r="H50" s="64">
        <v>7.92</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35.6" thickBot="1" x14ac:dyDescent="0.4">
      <c r="A51" s="244">
        <v>44</v>
      </c>
      <c r="B51" s="65" t="s">
        <v>689</v>
      </c>
      <c r="C51" s="63">
        <v>170201</v>
      </c>
      <c r="D51" s="104" t="str">
        <f>VLOOKUP(C51,[1]!Table18[#All],2,FALSE)</f>
        <v>Wood Waste</v>
      </c>
      <c r="E51" s="108" t="s">
        <v>511</v>
      </c>
      <c r="F51" s="106"/>
      <c r="G51" s="63"/>
      <c r="H51" s="64">
        <v>1.8000000000000003</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t="s">
        <v>689</v>
      </c>
      <c r="C52" s="63">
        <v>170904</v>
      </c>
      <c r="D52" s="104" t="str">
        <f>VLOOKUP(C52,[1]!Table18[#All],2,FALSE)</f>
        <v>C&amp;D Mixed</v>
      </c>
      <c r="E52" s="108" t="s">
        <v>283</v>
      </c>
      <c r="F52" s="106"/>
      <c r="G52" s="63"/>
      <c r="H52" s="64">
        <v>0.3</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35.6" thickBot="1" x14ac:dyDescent="0.4">
      <c r="A53" s="244">
        <v>46</v>
      </c>
      <c r="B53" s="65" t="s">
        <v>689</v>
      </c>
      <c r="C53" s="63">
        <v>170407</v>
      </c>
      <c r="D53" s="104" t="str">
        <f>VLOOKUP(C53,[1]!Table18[#All],2,FALSE)</f>
        <v>Metal Mixed</v>
      </c>
      <c r="E53" s="108" t="s">
        <v>511</v>
      </c>
      <c r="F53" s="106"/>
      <c r="G53" s="63"/>
      <c r="H53" s="64">
        <v>2.58</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t="s">
        <v>699</v>
      </c>
      <c r="C54" s="63">
        <v>200301</v>
      </c>
      <c r="D54" s="104" t="str">
        <f>VLOOKUP(C54,[1]!Table18[#All],2,FALSE)</f>
        <v>General Waste</v>
      </c>
      <c r="E54" s="108" t="s">
        <v>283</v>
      </c>
      <c r="F54" s="106"/>
      <c r="G54" s="63"/>
      <c r="H54" s="64">
        <v>21.54</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t="s">
        <v>2673</v>
      </c>
      <c r="C55" s="63">
        <v>200301</v>
      </c>
      <c r="D55" s="104" t="str">
        <f>VLOOKUP(C55,[1]!Table18[#All],2,FALSE)</f>
        <v>General Waste</v>
      </c>
      <c r="E55" s="108" t="s">
        <v>283</v>
      </c>
      <c r="F55" s="106"/>
      <c r="G55" s="63"/>
      <c r="H55" s="64">
        <v>3.7</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35.6" thickBot="1" x14ac:dyDescent="0.4">
      <c r="A56" s="244">
        <v>49</v>
      </c>
      <c r="B56" s="65" t="s">
        <v>2673</v>
      </c>
      <c r="C56" s="63">
        <v>170201</v>
      </c>
      <c r="D56" s="104" t="str">
        <f>VLOOKUP(C56,[1]!Table18[#All],2,FALSE)</f>
        <v>Wood Waste</v>
      </c>
      <c r="E56" s="108" t="s">
        <v>511</v>
      </c>
      <c r="F56" s="106"/>
      <c r="G56" s="63"/>
      <c r="H56" s="64">
        <v>5.78</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35.6" thickBot="1" x14ac:dyDescent="0.4">
      <c r="A57" s="244">
        <v>50</v>
      </c>
      <c r="B57" s="65" t="s">
        <v>2673</v>
      </c>
      <c r="C57" s="63">
        <v>170407</v>
      </c>
      <c r="D57" s="104" t="str">
        <f>VLOOKUP(C57,[1]!Table18[#All],2,FALSE)</f>
        <v>Metal Mixed</v>
      </c>
      <c r="E57" s="108" t="s">
        <v>511</v>
      </c>
      <c r="F57" s="106"/>
      <c r="G57" s="63"/>
      <c r="H57" s="64">
        <v>4.5599999999999996</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t="s">
        <v>2674</v>
      </c>
      <c r="C58" s="63">
        <v>200301</v>
      </c>
      <c r="D58" s="104" t="str">
        <f>VLOOKUP(C58,[1]!Table18[#All],2,FALSE)</f>
        <v>General Waste</v>
      </c>
      <c r="E58" s="108" t="s">
        <v>283</v>
      </c>
      <c r="F58" s="106"/>
      <c r="G58" s="63"/>
      <c r="H58" s="64">
        <v>13.700000000000001</v>
      </c>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35.6" thickBot="1" x14ac:dyDescent="0.4">
      <c r="A59" s="244">
        <v>52</v>
      </c>
      <c r="B59" s="65" t="s">
        <v>2674</v>
      </c>
      <c r="C59" s="63">
        <v>170201</v>
      </c>
      <c r="D59" s="104" t="str">
        <f>VLOOKUP(C59,[1]!Table18[#All],2,FALSE)</f>
        <v>Wood Waste</v>
      </c>
      <c r="E59" s="108" t="s">
        <v>511</v>
      </c>
      <c r="F59" s="106"/>
      <c r="G59" s="63"/>
      <c r="H59" s="64">
        <v>1.78</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t="s">
        <v>2680</v>
      </c>
      <c r="C60" s="63">
        <v>200301</v>
      </c>
      <c r="D60" s="104" t="str">
        <f>VLOOKUP(C60,[1]!Table18[#All],2,FALSE)</f>
        <v>General Waste</v>
      </c>
      <c r="E60" s="108" t="s">
        <v>283</v>
      </c>
      <c r="F60" s="106"/>
      <c r="G60" s="63"/>
      <c r="H60" s="64">
        <v>2.2599999999999998</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t="s">
        <v>2681</v>
      </c>
      <c r="C61" s="63">
        <v>200301</v>
      </c>
      <c r="D61" s="104" t="str">
        <f>VLOOKUP(C61,[1]!Table18[#All],2,FALSE)</f>
        <v>General Waste</v>
      </c>
      <c r="E61" s="108" t="s">
        <v>283</v>
      </c>
      <c r="F61" s="106"/>
      <c r="G61" s="63"/>
      <c r="H61" s="64">
        <v>348.75000000000017</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35.6" thickBot="1" x14ac:dyDescent="0.4">
      <c r="A62" s="244">
        <v>55</v>
      </c>
      <c r="B62" s="65" t="s">
        <v>2681</v>
      </c>
      <c r="C62" s="63">
        <v>170201</v>
      </c>
      <c r="D62" s="104" t="str">
        <f>VLOOKUP(C62,[1]!Table18[#All],2,FALSE)</f>
        <v>Wood Waste</v>
      </c>
      <c r="E62" s="108" t="s">
        <v>511</v>
      </c>
      <c r="F62" s="106"/>
      <c r="G62" s="63"/>
      <c r="H62" s="64">
        <v>24.58</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t="s">
        <v>2681</v>
      </c>
      <c r="C63" s="63">
        <v>170904</v>
      </c>
      <c r="D63" s="104" t="str">
        <f>VLOOKUP(C63,[1]!Table18[#All],2,FALSE)</f>
        <v>C&amp;D Mixed</v>
      </c>
      <c r="E63" s="108" t="s">
        <v>283</v>
      </c>
      <c r="F63" s="106"/>
      <c r="G63" s="63"/>
      <c r="H63" s="64">
        <v>49.680000000000007</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35.6" thickBot="1" x14ac:dyDescent="0.4">
      <c r="A64" s="244">
        <v>57</v>
      </c>
      <c r="B64" s="65" t="s">
        <v>2681</v>
      </c>
      <c r="C64" s="63">
        <v>191207</v>
      </c>
      <c r="D64" s="104" t="str">
        <f>VLOOKUP(C64,[1]!Table18[#All],2,FALSE)</f>
        <v>Wood Waste</v>
      </c>
      <c r="E64" s="108" t="s">
        <v>511</v>
      </c>
      <c r="F64" s="106"/>
      <c r="G64" s="63"/>
      <c r="H64" s="64">
        <v>3.04</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35.6" thickBot="1" x14ac:dyDescent="0.4">
      <c r="A65" s="244">
        <v>58</v>
      </c>
      <c r="B65" s="65" t="s">
        <v>2681</v>
      </c>
      <c r="C65" s="63">
        <v>200201</v>
      </c>
      <c r="D65" s="104" t="str">
        <f>VLOOKUP(C65,[1]!Table18[#All],2,FALSE)</f>
        <v>Green Waste</v>
      </c>
      <c r="E65" s="108" t="s">
        <v>511</v>
      </c>
      <c r="F65" s="106"/>
      <c r="G65" s="63"/>
      <c r="H65" s="64">
        <v>0.8</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35.6" thickBot="1" x14ac:dyDescent="0.4">
      <c r="A66" s="244">
        <v>59</v>
      </c>
      <c r="B66" s="65" t="s">
        <v>2681</v>
      </c>
      <c r="C66" s="63">
        <v>200307</v>
      </c>
      <c r="D66" s="104" t="str">
        <f>VLOOKUP(C66,[1]!Table18[#All],2,FALSE)</f>
        <v>Bulky Waste</v>
      </c>
      <c r="E66" s="108" t="s">
        <v>511</v>
      </c>
      <c r="F66" s="106"/>
      <c r="G66" s="63"/>
      <c r="H66" s="64">
        <v>0.3</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35.6" thickBot="1" x14ac:dyDescent="0.4">
      <c r="A67" s="244">
        <v>60</v>
      </c>
      <c r="B67" s="65" t="s">
        <v>2681</v>
      </c>
      <c r="C67" s="63">
        <v>170504</v>
      </c>
      <c r="D67" s="104" t="str">
        <f>VLOOKUP(C67,[1]!Table18[#All],2,FALSE)</f>
        <v>Soil and Stone</v>
      </c>
      <c r="E67" s="108" t="s">
        <v>511</v>
      </c>
      <c r="F67" s="106"/>
      <c r="G67" s="63"/>
      <c r="H67" s="64">
        <v>17.559999999999999</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t="s">
        <v>2681</v>
      </c>
      <c r="C68" s="63">
        <v>191201</v>
      </c>
      <c r="D68" s="104" t="str">
        <f>VLOOKUP(C68,[1]!Table18[#All],2,FALSE)</f>
        <v>Cardboard</v>
      </c>
      <c r="E68" s="108" t="s">
        <v>283</v>
      </c>
      <c r="F68" s="106"/>
      <c r="G68" s="63"/>
      <c r="H68" s="64">
        <v>2.2199999999999998</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t="s">
        <v>2682</v>
      </c>
      <c r="C69" s="63">
        <v>150101</v>
      </c>
      <c r="D69" s="104" t="str">
        <f>VLOOKUP(C69,[1]!Table18[#All],2,FALSE)</f>
        <v>Card Packaging</v>
      </c>
      <c r="E69" s="108" t="s">
        <v>283</v>
      </c>
      <c r="F69" s="106"/>
      <c r="G69" s="63"/>
      <c r="H69" s="64">
        <v>8.5</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t="s">
        <v>2682</v>
      </c>
      <c r="C70" s="63">
        <v>200301</v>
      </c>
      <c r="D70" s="104" t="str">
        <f>VLOOKUP(C70,[1]!Table18[#All],2,FALSE)</f>
        <v>General Waste</v>
      </c>
      <c r="E70" s="108" t="s">
        <v>283</v>
      </c>
      <c r="F70" s="106"/>
      <c r="G70" s="63"/>
      <c r="H70" s="64">
        <v>526.49999999999989</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35.6" thickBot="1" x14ac:dyDescent="0.4">
      <c r="A71" s="244">
        <v>64</v>
      </c>
      <c r="B71" s="65" t="s">
        <v>2682</v>
      </c>
      <c r="C71" s="63">
        <v>170201</v>
      </c>
      <c r="D71" s="104" t="str">
        <f>VLOOKUP(C71,[1]!Table18[#All],2,FALSE)</f>
        <v>Wood Waste</v>
      </c>
      <c r="E71" s="108" t="s">
        <v>511</v>
      </c>
      <c r="F71" s="106"/>
      <c r="G71" s="63"/>
      <c r="H71" s="64">
        <v>26.340000000000003</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35.6" thickBot="1" x14ac:dyDescent="0.4">
      <c r="A72" s="244">
        <v>65</v>
      </c>
      <c r="B72" s="65" t="s">
        <v>2682</v>
      </c>
      <c r="C72" s="63">
        <v>170802</v>
      </c>
      <c r="D72" s="104" t="str">
        <f>VLOOKUP(C72,[1]!Table18[#All],2,FALSE)</f>
        <v>Plasterboard</v>
      </c>
      <c r="E72" s="108" t="s">
        <v>511</v>
      </c>
      <c r="F72" s="106"/>
      <c r="G72" s="63"/>
      <c r="H72" s="64">
        <v>2.1</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t="s">
        <v>2682</v>
      </c>
      <c r="C73" s="63">
        <v>170904</v>
      </c>
      <c r="D73" s="104" t="str">
        <f>VLOOKUP(C73,[1]!Table18[#All],2,FALSE)</f>
        <v>C&amp;D Mixed</v>
      </c>
      <c r="E73" s="108" t="s">
        <v>283</v>
      </c>
      <c r="F73" s="106"/>
      <c r="G73" s="63"/>
      <c r="H73" s="64">
        <v>36.169999999999995</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35.6" thickBot="1" x14ac:dyDescent="0.4">
      <c r="A74" s="244">
        <v>67</v>
      </c>
      <c r="B74" s="65" t="s">
        <v>2682</v>
      </c>
      <c r="C74" s="63">
        <v>170407</v>
      </c>
      <c r="D74" s="104" t="str">
        <f>VLOOKUP(C74,[1]!Table18[#All],2,FALSE)</f>
        <v>Metal Mixed</v>
      </c>
      <c r="E74" s="108" t="s">
        <v>511</v>
      </c>
      <c r="F74" s="106"/>
      <c r="G74" s="63"/>
      <c r="H74" s="64">
        <v>1.02</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35.6" thickBot="1" x14ac:dyDescent="0.4">
      <c r="A75" s="244">
        <v>68</v>
      </c>
      <c r="B75" s="65" t="s">
        <v>2682</v>
      </c>
      <c r="C75" s="63">
        <v>191207</v>
      </c>
      <c r="D75" s="104" t="str">
        <f>VLOOKUP(C75,[1]!Table18[#All],2,FALSE)</f>
        <v>Wood Waste</v>
      </c>
      <c r="E75" s="108" t="s">
        <v>511</v>
      </c>
      <c r="F75" s="106"/>
      <c r="G75" s="63"/>
      <c r="H75" s="64">
        <v>2.52</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35.6" thickBot="1" x14ac:dyDescent="0.4">
      <c r="A76" s="244">
        <v>69</v>
      </c>
      <c r="B76" s="65" t="s">
        <v>2682</v>
      </c>
      <c r="C76" s="63">
        <v>170504</v>
      </c>
      <c r="D76" s="104" t="str">
        <f>VLOOKUP(C76,[1]!Table18[#All],2,FALSE)</f>
        <v>Soil and Stone</v>
      </c>
      <c r="E76" s="108" t="s">
        <v>511</v>
      </c>
      <c r="F76" s="106"/>
      <c r="G76" s="63"/>
      <c r="H76" s="64">
        <v>3.4200000000000004</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t="s">
        <v>2682</v>
      </c>
      <c r="C77" s="63">
        <v>191201</v>
      </c>
      <c r="D77" s="104" t="str">
        <f>VLOOKUP(C77,[1]!Table18[#All],2,FALSE)</f>
        <v>Cardboard</v>
      </c>
      <c r="E77" s="108" t="s">
        <v>283</v>
      </c>
      <c r="F77" s="106"/>
      <c r="G77" s="63"/>
      <c r="H77" s="64">
        <v>1.6</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35.6" thickBot="1" x14ac:dyDescent="0.4">
      <c r="A78" s="244">
        <v>71</v>
      </c>
      <c r="B78" s="65" t="s">
        <v>2682</v>
      </c>
      <c r="C78" s="63">
        <v>200102</v>
      </c>
      <c r="D78" s="104" t="str">
        <f>VLOOKUP(C78,[1]!Table18[#All],2,FALSE)</f>
        <v>Glass</v>
      </c>
      <c r="E78" s="108" t="s">
        <v>511</v>
      </c>
      <c r="F78" s="106"/>
      <c r="G78" s="63"/>
      <c r="H78" s="64">
        <v>1.9400000000000002</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t="s">
        <v>2682</v>
      </c>
      <c r="C79" s="63">
        <v>191204</v>
      </c>
      <c r="D79" s="104" t="str">
        <f>VLOOKUP(C79,[1]!Table18[#All],2,FALSE)</f>
        <v>Plastic</v>
      </c>
      <c r="E79" s="108" t="s">
        <v>283</v>
      </c>
      <c r="F79" s="106"/>
      <c r="G79" s="63"/>
      <c r="H79" s="64">
        <v>3.9</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35.6" thickBot="1" x14ac:dyDescent="0.4">
      <c r="A80" s="244">
        <v>73</v>
      </c>
      <c r="B80" s="65" t="s">
        <v>2682</v>
      </c>
      <c r="C80" s="63">
        <v>150103</v>
      </c>
      <c r="D80" s="104" t="str">
        <f>VLOOKUP(C80,[1]!Table18[#All],2,FALSE)</f>
        <v>Wood Packaging</v>
      </c>
      <c r="E80" s="108" t="s">
        <v>511</v>
      </c>
      <c r="F80" s="106"/>
      <c r="G80" s="63"/>
      <c r="H80" s="64">
        <v>5.4</v>
      </c>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t="s">
        <v>2682</v>
      </c>
      <c r="C81" s="63">
        <v>200101</v>
      </c>
      <c r="D81" s="104" t="str">
        <f>VLOOKUP(C81,[1]!Table18[#All],2,FALSE)</f>
        <v>Card and Paper</v>
      </c>
      <c r="E81" s="108" t="s">
        <v>283</v>
      </c>
      <c r="F81" s="106"/>
      <c r="G81" s="63"/>
      <c r="H81" s="64">
        <v>0.96</v>
      </c>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35.6" thickBot="1" x14ac:dyDescent="0.4">
      <c r="A82" s="244">
        <v>75</v>
      </c>
      <c r="B82" s="65" t="s">
        <v>2682</v>
      </c>
      <c r="C82" s="63">
        <v>170102</v>
      </c>
      <c r="D82" s="104" t="s">
        <v>2672</v>
      </c>
      <c r="E82" s="108" t="s">
        <v>511</v>
      </c>
      <c r="F82" s="106"/>
      <c r="G82" s="63"/>
      <c r="H82" s="64">
        <v>7.38</v>
      </c>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t="s">
        <v>2682</v>
      </c>
      <c r="C83" s="63">
        <v>150102</v>
      </c>
      <c r="D83" s="104" t="str">
        <f>VLOOKUP(C83,[1]!Table18[#All],2,FALSE)</f>
        <v>Plastic Packaging</v>
      </c>
      <c r="E83" s="108" t="s">
        <v>283</v>
      </c>
      <c r="F83" s="106"/>
      <c r="G83" s="63"/>
      <c r="H83" s="64">
        <v>0.88</v>
      </c>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t="s">
        <v>263</v>
      </c>
      <c r="C84" s="63">
        <v>200301</v>
      </c>
      <c r="D84" s="104" t="str">
        <f>VLOOKUP(C84,[1]!Table18[#All],2,FALSE)</f>
        <v>General Waste</v>
      </c>
      <c r="E84" s="108" t="s">
        <v>283</v>
      </c>
      <c r="F84" s="106"/>
      <c r="G84" s="63"/>
      <c r="H84" s="64">
        <v>16.36</v>
      </c>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35.6" thickBot="1" x14ac:dyDescent="0.4">
      <c r="A85" s="244">
        <v>78</v>
      </c>
      <c r="B85" s="65" t="s">
        <v>263</v>
      </c>
      <c r="C85" s="63">
        <v>170201</v>
      </c>
      <c r="D85" s="104" t="str">
        <f>VLOOKUP(C85,[1]!Table18[#All],2,FALSE)</f>
        <v>Wood Waste</v>
      </c>
      <c r="E85" s="108" t="s">
        <v>511</v>
      </c>
      <c r="F85" s="106"/>
      <c r="G85" s="63"/>
      <c r="H85" s="64">
        <v>0.38</v>
      </c>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35.6" thickBot="1" x14ac:dyDescent="0.4">
      <c r="A86" s="244">
        <v>79</v>
      </c>
      <c r="B86" s="65" t="s">
        <v>263</v>
      </c>
      <c r="C86" s="63">
        <v>200307</v>
      </c>
      <c r="D86" s="104" t="str">
        <f>VLOOKUP(C86,[1]!Table18[#All],2,FALSE)</f>
        <v>Bulky Waste</v>
      </c>
      <c r="E86" s="108" t="s">
        <v>511</v>
      </c>
      <c r="F86" s="106"/>
      <c r="G86" s="63"/>
      <c r="H86" s="64">
        <v>0.44</v>
      </c>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35.6" thickBot="1" x14ac:dyDescent="0.4">
      <c r="A87" s="244">
        <v>80</v>
      </c>
      <c r="B87" s="65" t="s">
        <v>194</v>
      </c>
      <c r="C87" s="63">
        <v>170107</v>
      </c>
      <c r="D87" s="104" t="str">
        <f>VLOOKUP(C87,[1]!Table18[#All],2,FALSE)</f>
        <v>Hardcore</v>
      </c>
      <c r="E87" s="108" t="s">
        <v>511</v>
      </c>
      <c r="F87" s="106"/>
      <c r="G87" s="63"/>
      <c r="H87" s="64">
        <v>1.98</v>
      </c>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t="s">
        <v>194</v>
      </c>
      <c r="C88" s="63">
        <v>200301</v>
      </c>
      <c r="D88" s="104" t="str">
        <f>VLOOKUP(C88,[1]!Table18[#All],2,FALSE)</f>
        <v>General Waste</v>
      </c>
      <c r="E88" s="108" t="s">
        <v>283</v>
      </c>
      <c r="F88" s="106"/>
      <c r="G88" s="63"/>
      <c r="H88" s="64">
        <v>9.52</v>
      </c>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35.6" thickBot="1" x14ac:dyDescent="0.4">
      <c r="A89" s="244">
        <v>82</v>
      </c>
      <c r="B89" s="65" t="s">
        <v>194</v>
      </c>
      <c r="C89" s="63">
        <v>170201</v>
      </c>
      <c r="D89" s="104" t="str">
        <f>VLOOKUP(C89,[1]!Table18[#All],2,FALSE)</f>
        <v>Wood Waste</v>
      </c>
      <c r="E89" s="108" t="s">
        <v>511</v>
      </c>
      <c r="F89" s="106"/>
      <c r="G89" s="63"/>
      <c r="H89" s="64">
        <v>0.52</v>
      </c>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t="s">
        <v>335</v>
      </c>
      <c r="C90" s="63">
        <v>200301</v>
      </c>
      <c r="D90" s="104" t="str">
        <f>VLOOKUP(C90,[1]!Table18[#All],2,FALSE)</f>
        <v>General Waste</v>
      </c>
      <c r="E90" s="108" t="s">
        <v>283</v>
      </c>
      <c r="F90" s="106"/>
      <c r="G90" s="63"/>
      <c r="H90" s="64">
        <v>1.06</v>
      </c>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t="s">
        <v>224</v>
      </c>
      <c r="C91" s="63">
        <v>200301</v>
      </c>
      <c r="D91" s="104" t="str">
        <f>VLOOKUP(C91,[1]!Table18[#All],2,FALSE)</f>
        <v>General Waste</v>
      </c>
      <c r="E91" s="108" t="s">
        <v>283</v>
      </c>
      <c r="F91" s="106"/>
      <c r="G91" s="63"/>
      <c r="H91" s="64">
        <v>5.52</v>
      </c>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t="s">
        <v>215</v>
      </c>
      <c r="C92" s="63">
        <v>150101</v>
      </c>
      <c r="D92" s="104" t="str">
        <f>VLOOKUP(C92,[1]!Table18[#All],2,FALSE)</f>
        <v>Card Packaging</v>
      </c>
      <c r="E92" s="108" t="s">
        <v>283</v>
      </c>
      <c r="F92" s="106"/>
      <c r="G92" s="63"/>
      <c r="H92" s="64">
        <v>26.46</v>
      </c>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t="s">
        <v>215</v>
      </c>
      <c r="C93" s="63">
        <v>200301</v>
      </c>
      <c r="D93" s="104" t="str">
        <f>VLOOKUP(C93,[1]!Table18[#All],2,FALSE)</f>
        <v>General Waste</v>
      </c>
      <c r="E93" s="108" t="s">
        <v>283</v>
      </c>
      <c r="F93" s="106"/>
      <c r="G93" s="63"/>
      <c r="H93" s="64">
        <v>49.26</v>
      </c>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35.6" thickBot="1" x14ac:dyDescent="0.4">
      <c r="A94" s="244">
        <v>87</v>
      </c>
      <c r="B94" s="65" t="s">
        <v>215</v>
      </c>
      <c r="C94" s="63">
        <v>170201</v>
      </c>
      <c r="D94" s="104" t="str">
        <f>VLOOKUP(C94,[1]!Table18[#All],2,FALSE)</f>
        <v>Wood Waste</v>
      </c>
      <c r="E94" s="108" t="s">
        <v>511</v>
      </c>
      <c r="F94" s="106"/>
      <c r="G94" s="63"/>
      <c r="H94" s="64">
        <v>2.2199999999999998</v>
      </c>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t="s">
        <v>215</v>
      </c>
      <c r="C95" s="63">
        <v>170904</v>
      </c>
      <c r="D95" s="104" t="str">
        <f>VLOOKUP(C95,[1]!Table18[#All],2,FALSE)</f>
        <v>C&amp;D Mixed</v>
      </c>
      <c r="E95" s="108" t="s">
        <v>283</v>
      </c>
      <c r="F95" s="106"/>
      <c r="G95" s="63"/>
      <c r="H95" s="64">
        <v>10.84</v>
      </c>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35.6" thickBot="1" x14ac:dyDescent="0.4">
      <c r="A96" s="244">
        <v>89</v>
      </c>
      <c r="B96" s="65" t="s">
        <v>215</v>
      </c>
      <c r="C96" s="63">
        <v>191207</v>
      </c>
      <c r="D96" s="104" t="str">
        <f>VLOOKUP(C96,[1]!Table18[#All],2,FALSE)</f>
        <v>Wood Waste</v>
      </c>
      <c r="E96" s="108" t="s">
        <v>511</v>
      </c>
      <c r="F96" s="106"/>
      <c r="G96" s="63"/>
      <c r="H96" s="64">
        <v>1.52</v>
      </c>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21.9" thickBot="1" x14ac:dyDescent="0.4">
      <c r="A97" s="244">
        <v>90</v>
      </c>
      <c r="B97" s="65" t="s">
        <v>434</v>
      </c>
      <c r="C97" s="63">
        <v>150101</v>
      </c>
      <c r="D97" s="104" t="str">
        <f>VLOOKUP(C97,[1]!Table18[#All],2,FALSE)</f>
        <v>Card Packaging</v>
      </c>
      <c r="E97" s="108" t="s">
        <v>283</v>
      </c>
      <c r="F97" s="106"/>
      <c r="G97" s="63"/>
      <c r="H97" s="64">
        <v>15.34</v>
      </c>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21.9" thickBot="1" x14ac:dyDescent="0.4">
      <c r="A98" s="244">
        <v>91</v>
      </c>
      <c r="B98" s="65" t="s">
        <v>434</v>
      </c>
      <c r="C98" s="63">
        <v>200301</v>
      </c>
      <c r="D98" s="104" t="str">
        <f>VLOOKUP(C98,[1]!Table18[#All],2,FALSE)</f>
        <v>General Waste</v>
      </c>
      <c r="E98" s="108" t="s">
        <v>283</v>
      </c>
      <c r="F98" s="106"/>
      <c r="G98" s="63"/>
      <c r="H98" s="64">
        <v>5086.5089999999964</v>
      </c>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35.6" thickBot="1" x14ac:dyDescent="0.4">
      <c r="A99" s="244">
        <v>92</v>
      </c>
      <c r="B99" s="65" t="s">
        <v>434</v>
      </c>
      <c r="C99" s="63">
        <v>170201</v>
      </c>
      <c r="D99" s="104" t="str">
        <f>VLOOKUP(C99,[1]!Table18[#All],2,FALSE)</f>
        <v>Wood Waste</v>
      </c>
      <c r="E99" s="108" t="s">
        <v>511</v>
      </c>
      <c r="F99" s="106"/>
      <c r="G99" s="63"/>
      <c r="H99" s="64">
        <v>135.44000000000003</v>
      </c>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35.6" thickBot="1" x14ac:dyDescent="0.4">
      <c r="A100" s="244">
        <v>93</v>
      </c>
      <c r="B100" s="65" t="s">
        <v>434</v>
      </c>
      <c r="C100" s="63" t="s">
        <v>288</v>
      </c>
      <c r="D100" s="104" t="s">
        <v>2677</v>
      </c>
      <c r="E100" s="108" t="s">
        <v>511</v>
      </c>
      <c r="F100" s="106"/>
      <c r="G100" s="63"/>
      <c r="H100" s="64">
        <v>30.76</v>
      </c>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35.6" thickBot="1" x14ac:dyDescent="0.4">
      <c r="A101" s="244">
        <v>94</v>
      </c>
      <c r="B101" s="65" t="s">
        <v>434</v>
      </c>
      <c r="C101" s="63">
        <v>170802</v>
      </c>
      <c r="D101" s="104" t="str">
        <f>VLOOKUP(C101,[1]!Table18[#All],2,FALSE)</f>
        <v>Plasterboard</v>
      </c>
      <c r="E101" s="108" t="s">
        <v>511</v>
      </c>
      <c r="F101" s="106"/>
      <c r="G101" s="63"/>
      <c r="H101" s="64">
        <v>23.46</v>
      </c>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21.9" thickBot="1" x14ac:dyDescent="0.4">
      <c r="A102" s="244">
        <v>95</v>
      </c>
      <c r="B102" s="65" t="s">
        <v>434</v>
      </c>
      <c r="C102" s="63">
        <v>170904</v>
      </c>
      <c r="D102" s="104" t="str">
        <f>VLOOKUP(C102,[1]!Table18[#All],2,FALSE)</f>
        <v>C&amp;D Mixed</v>
      </c>
      <c r="E102" s="108" t="s">
        <v>283</v>
      </c>
      <c r="F102" s="106"/>
      <c r="G102" s="63"/>
      <c r="H102" s="64">
        <v>428.84</v>
      </c>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35.6" thickBot="1" x14ac:dyDescent="0.4">
      <c r="A103" s="244">
        <v>96</v>
      </c>
      <c r="B103" s="65" t="s">
        <v>434</v>
      </c>
      <c r="C103" s="63">
        <v>170407</v>
      </c>
      <c r="D103" s="104" t="str">
        <f>VLOOKUP(C103,[1]!Table18[#All],2,FALSE)</f>
        <v>Metal Mixed</v>
      </c>
      <c r="E103" s="108" t="s">
        <v>511</v>
      </c>
      <c r="F103" s="106"/>
      <c r="G103" s="63"/>
      <c r="H103" s="64">
        <v>2.6</v>
      </c>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35.6" thickBot="1" x14ac:dyDescent="0.4">
      <c r="A104" s="244">
        <v>97</v>
      </c>
      <c r="B104" s="65" t="s">
        <v>434</v>
      </c>
      <c r="C104" s="63">
        <v>191207</v>
      </c>
      <c r="D104" s="104" t="str">
        <f>VLOOKUP(C104,[1]!Table18[#All],2,FALSE)</f>
        <v>Wood Waste</v>
      </c>
      <c r="E104" s="108" t="s">
        <v>511</v>
      </c>
      <c r="F104" s="106"/>
      <c r="G104" s="63"/>
      <c r="H104" s="64">
        <v>41.7</v>
      </c>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35.6" thickBot="1" x14ac:dyDescent="0.4">
      <c r="A105" s="244">
        <v>98</v>
      </c>
      <c r="B105" s="65" t="s">
        <v>434</v>
      </c>
      <c r="C105" s="63">
        <v>200201</v>
      </c>
      <c r="D105" s="104" t="str">
        <f>VLOOKUP(C105,[1]!Table18[#All],2,FALSE)</f>
        <v>Green Waste</v>
      </c>
      <c r="E105" s="108" t="s">
        <v>511</v>
      </c>
      <c r="F105" s="106"/>
      <c r="G105" s="63"/>
      <c r="H105" s="64">
        <v>10.9</v>
      </c>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35.6" thickBot="1" x14ac:dyDescent="0.4">
      <c r="A106" s="244">
        <v>99</v>
      </c>
      <c r="B106" s="65" t="s">
        <v>434</v>
      </c>
      <c r="C106" s="63">
        <v>200307</v>
      </c>
      <c r="D106" s="104" t="str">
        <f>VLOOKUP(C106,[1]!Table18[#All],2,FALSE)</f>
        <v>Bulky Waste</v>
      </c>
      <c r="E106" s="108" t="s">
        <v>511</v>
      </c>
      <c r="F106" s="106"/>
      <c r="G106" s="63"/>
      <c r="H106" s="64">
        <v>4.24</v>
      </c>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35.6" thickBot="1" x14ac:dyDescent="0.4">
      <c r="A107" s="244">
        <v>100</v>
      </c>
      <c r="B107" s="65" t="s">
        <v>434</v>
      </c>
      <c r="C107" s="63">
        <v>170504</v>
      </c>
      <c r="D107" s="104" t="str">
        <f>VLOOKUP(C107,[1]!Table18[#All],2,FALSE)</f>
        <v>Soil and Stone</v>
      </c>
      <c r="E107" s="108" t="s">
        <v>511</v>
      </c>
      <c r="F107" s="106"/>
      <c r="G107" s="63"/>
      <c r="H107" s="64">
        <v>91.829999999999984</v>
      </c>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21.9" thickBot="1" x14ac:dyDescent="0.4">
      <c r="A108" s="244">
        <v>101</v>
      </c>
      <c r="B108" s="65" t="s">
        <v>434</v>
      </c>
      <c r="C108" s="63">
        <v>191201</v>
      </c>
      <c r="D108" s="104" t="str">
        <f>VLOOKUP(C108,[1]!Table18[#All],2,FALSE)</f>
        <v>Cardboard</v>
      </c>
      <c r="E108" s="108" t="s">
        <v>283</v>
      </c>
      <c r="F108" s="106"/>
      <c r="G108" s="63"/>
      <c r="H108" s="64">
        <v>69.960999999999999</v>
      </c>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21.9" thickBot="1" x14ac:dyDescent="0.4">
      <c r="A109" s="244">
        <v>102</v>
      </c>
      <c r="B109" s="65" t="s">
        <v>434</v>
      </c>
      <c r="C109" s="63">
        <v>200139</v>
      </c>
      <c r="D109" s="104" t="str">
        <f>VLOOKUP(C109,[1]!Table18[#All],2,FALSE)</f>
        <v>Plastic</v>
      </c>
      <c r="E109" s="108" t="s">
        <v>283</v>
      </c>
      <c r="F109" s="106"/>
      <c r="G109" s="63"/>
      <c r="H109" s="64">
        <v>1.6199999999999999</v>
      </c>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35.6" thickBot="1" x14ac:dyDescent="0.4">
      <c r="A110" s="244">
        <v>103</v>
      </c>
      <c r="B110" s="65" t="s">
        <v>434</v>
      </c>
      <c r="C110" s="63">
        <v>200102</v>
      </c>
      <c r="D110" s="104" t="str">
        <f>VLOOKUP(C110,[1]!Table18[#All],2,FALSE)</f>
        <v>Glass</v>
      </c>
      <c r="E110" s="108" t="s">
        <v>511</v>
      </c>
      <c r="F110" s="106"/>
      <c r="G110" s="63"/>
      <c r="H110" s="64">
        <v>22.360000000000003</v>
      </c>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35.6" thickBot="1" x14ac:dyDescent="0.4">
      <c r="A111" s="244">
        <v>104</v>
      </c>
      <c r="B111" s="65" t="s">
        <v>434</v>
      </c>
      <c r="C111" s="63">
        <v>191209</v>
      </c>
      <c r="D111" s="104" t="str">
        <f>VLOOKUP(C111,[1]!Table18[#All],2,FALSE)</f>
        <v>Mixed Mineral Waste</v>
      </c>
      <c r="E111" s="108" t="s">
        <v>511</v>
      </c>
      <c r="F111" s="106"/>
      <c r="G111" s="63"/>
      <c r="H111" s="64">
        <v>4.2</v>
      </c>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21.9" thickBot="1" x14ac:dyDescent="0.4">
      <c r="A112" s="244">
        <v>105</v>
      </c>
      <c r="B112" s="65" t="s">
        <v>434</v>
      </c>
      <c r="C112" s="63">
        <v>191204</v>
      </c>
      <c r="D112" s="104" t="str">
        <f>VLOOKUP(C112,[1]!Table18[#All],2,FALSE)</f>
        <v>Plastic</v>
      </c>
      <c r="E112" s="108" t="s">
        <v>283</v>
      </c>
      <c r="F112" s="106"/>
      <c r="G112" s="63"/>
      <c r="H112" s="64">
        <v>16.02</v>
      </c>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35.6" thickBot="1" x14ac:dyDescent="0.4">
      <c r="A113" s="244">
        <v>106</v>
      </c>
      <c r="B113" s="65" t="s">
        <v>434</v>
      </c>
      <c r="C113" s="63">
        <v>150103</v>
      </c>
      <c r="D113" s="104" t="str">
        <f>VLOOKUP(C113,[1]!Table18[#All],2,FALSE)</f>
        <v>Wood Packaging</v>
      </c>
      <c r="E113" s="108" t="s">
        <v>511</v>
      </c>
      <c r="F113" s="106"/>
      <c r="G113" s="63"/>
      <c r="H113" s="64">
        <v>12.4</v>
      </c>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35.15" thickBot="1" x14ac:dyDescent="0.35">
      <c r="A114" s="244">
        <v>107</v>
      </c>
      <c r="B114" s="65" t="s">
        <v>434</v>
      </c>
      <c r="C114" s="63">
        <v>170101</v>
      </c>
      <c r="D114" s="104" t="s">
        <v>2672</v>
      </c>
      <c r="E114" s="108" t="s">
        <v>511</v>
      </c>
      <c r="F114" s="106"/>
      <c r="G114" s="63"/>
      <c r="H114" s="64">
        <v>5.58</v>
      </c>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35.15" thickBot="1" x14ac:dyDescent="0.35">
      <c r="A115" s="244">
        <v>108</v>
      </c>
      <c r="B115" s="65" t="s">
        <v>434</v>
      </c>
      <c r="C115" s="63">
        <v>170604</v>
      </c>
      <c r="D115" s="104" t="str">
        <f>VLOOKUP(C115,[1]!Table18[#All],2,FALSE)</f>
        <v>Insulation Materials</v>
      </c>
      <c r="E115" s="108" t="s">
        <v>511</v>
      </c>
      <c r="F115" s="106"/>
      <c r="G115" s="63"/>
      <c r="H115" s="64">
        <v>24.480000000000004</v>
      </c>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21.45" thickBot="1" x14ac:dyDescent="0.35">
      <c r="A116" s="244">
        <v>109</v>
      </c>
      <c r="B116" s="65" t="s">
        <v>434</v>
      </c>
      <c r="C116" s="63">
        <v>200101</v>
      </c>
      <c r="D116" s="104" t="str">
        <f>VLOOKUP(C116,[1]!Table18[#All],2,FALSE)</f>
        <v>Card and Paper</v>
      </c>
      <c r="E116" s="108" t="s">
        <v>283</v>
      </c>
      <c r="F116" s="106"/>
      <c r="G116" s="63"/>
      <c r="H116" s="64">
        <v>4.0200000000000005</v>
      </c>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35.15" thickBot="1" x14ac:dyDescent="0.35">
      <c r="A117" s="244">
        <v>110</v>
      </c>
      <c r="B117" s="65" t="s">
        <v>434</v>
      </c>
      <c r="C117" s="63">
        <v>170102</v>
      </c>
      <c r="D117" s="104" t="s">
        <v>2672</v>
      </c>
      <c r="E117" s="108" t="s">
        <v>511</v>
      </c>
      <c r="F117" s="106"/>
      <c r="G117" s="63"/>
      <c r="H117" s="64">
        <v>3.5199999999999996</v>
      </c>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21.45" thickBot="1" x14ac:dyDescent="0.35">
      <c r="A118" s="244">
        <v>111</v>
      </c>
      <c r="B118" s="65" t="s">
        <v>434</v>
      </c>
      <c r="C118" s="63">
        <v>150102</v>
      </c>
      <c r="D118" s="104" t="str">
        <f>VLOOKUP(C118,[1]!Table18[#All],2,FALSE)</f>
        <v>Plastic Packaging</v>
      </c>
      <c r="E118" s="108" t="s">
        <v>283</v>
      </c>
      <c r="F118" s="106"/>
      <c r="G118" s="63"/>
      <c r="H118" s="64">
        <v>2.4400000000000004</v>
      </c>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21.45" thickBot="1" x14ac:dyDescent="0.35">
      <c r="A119" s="244">
        <v>112</v>
      </c>
      <c r="B119" s="65" t="s">
        <v>434</v>
      </c>
      <c r="C119" s="63" t="s">
        <v>384</v>
      </c>
      <c r="D119" s="104" t="s">
        <v>2678</v>
      </c>
      <c r="E119" s="108" t="s">
        <v>283</v>
      </c>
      <c r="F119" s="106"/>
      <c r="G119" s="63"/>
      <c r="H119" s="64">
        <v>2.7399999999999998</v>
      </c>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35.15" thickBot="1" x14ac:dyDescent="0.35">
      <c r="A120" s="244">
        <v>113</v>
      </c>
      <c r="B120" s="65" t="s">
        <v>434</v>
      </c>
      <c r="C120" s="63">
        <v>200111</v>
      </c>
      <c r="D120" s="104" t="s">
        <v>2676</v>
      </c>
      <c r="E120" s="108" t="s">
        <v>511</v>
      </c>
      <c r="F120" s="106"/>
      <c r="G120" s="63"/>
      <c r="H120" s="64">
        <v>2.5</v>
      </c>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t="s">
        <v>296</v>
      </c>
      <c r="C121" s="63">
        <v>200301</v>
      </c>
      <c r="D121" s="104" t="str">
        <f>VLOOKUP(C121,[1]!Table18[#All],2,FALSE)</f>
        <v>General Waste</v>
      </c>
      <c r="E121" s="108" t="s">
        <v>283</v>
      </c>
      <c r="F121" s="106"/>
      <c r="G121" s="63"/>
      <c r="H121" s="64">
        <v>95.38</v>
      </c>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t="s">
        <v>2675</v>
      </c>
      <c r="C122" s="63">
        <v>200301</v>
      </c>
      <c r="D122" s="104" t="str">
        <f>VLOOKUP(C122,[1]!Table18[#All],2,FALSE)</f>
        <v>General Waste</v>
      </c>
      <c r="E122" s="108" t="s">
        <v>283</v>
      </c>
      <c r="F122" s="106"/>
      <c r="G122" s="63"/>
      <c r="H122" s="64">
        <v>8</v>
      </c>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t="s">
        <v>320</v>
      </c>
      <c r="C123" s="63">
        <v>200301</v>
      </c>
      <c r="D123" s="104" t="str">
        <f>VLOOKUP(C123,[1]!Table18[#All],2,FALSE)</f>
        <v>General Waste</v>
      </c>
      <c r="E123" s="108" t="s">
        <v>283</v>
      </c>
      <c r="F123" s="106"/>
      <c r="G123" s="63"/>
      <c r="H123" s="64">
        <v>23.6</v>
      </c>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t="s">
        <v>1033</v>
      </c>
      <c r="C124" s="63">
        <v>200301</v>
      </c>
      <c r="D124" s="104" t="str">
        <f>VLOOKUP(C124,[1]!Table18[#All],2,FALSE)</f>
        <v>General Waste</v>
      </c>
      <c r="E124" s="108" t="s">
        <v>283</v>
      </c>
      <c r="F124" s="106"/>
      <c r="G124" s="63"/>
      <c r="H124" s="64">
        <v>1.08</v>
      </c>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14" sqref="D14"/>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4" t="s">
        <v>1585</v>
      </c>
      <c r="C4" s="374"/>
      <c r="D4" s="375"/>
      <c r="E4" s="267">
        <f>SUM(E8:E2007)</f>
        <v>10586.39</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45" thickBot="1" x14ac:dyDescent="0.35">
      <c r="A8" s="244">
        <v>1</v>
      </c>
      <c r="B8" s="71" t="s">
        <v>431</v>
      </c>
      <c r="C8" s="63" t="s">
        <v>1403</v>
      </c>
      <c r="D8" s="109" t="s">
        <v>358</v>
      </c>
      <c r="E8" s="78">
        <v>6.62</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45" thickBot="1" x14ac:dyDescent="0.35">
      <c r="A9" s="244">
        <v>2</v>
      </c>
      <c r="B9" s="72" t="s">
        <v>221</v>
      </c>
      <c r="C9" s="63" t="s">
        <v>1307</v>
      </c>
      <c r="D9" s="110" t="s">
        <v>283</v>
      </c>
      <c r="E9" s="73">
        <v>18.72</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221</v>
      </c>
      <c r="C10" s="63" t="s">
        <v>1394</v>
      </c>
      <c r="D10" s="110" t="s">
        <v>406</v>
      </c>
      <c r="E10" s="73">
        <v>2165.7400000000007</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45" thickBot="1" x14ac:dyDescent="0.35">
      <c r="A11" s="244">
        <v>4</v>
      </c>
      <c r="B11" s="72" t="s">
        <v>221</v>
      </c>
      <c r="C11" s="63" t="s">
        <v>1522</v>
      </c>
      <c r="D11" s="110" t="s">
        <v>283</v>
      </c>
      <c r="E11" s="73">
        <v>175.38</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45" thickBot="1" x14ac:dyDescent="0.35">
      <c r="A12" s="244">
        <v>5</v>
      </c>
      <c r="B12" s="72" t="s">
        <v>221</v>
      </c>
      <c r="C12" s="63" t="s">
        <v>1542</v>
      </c>
      <c r="D12" s="110" t="s">
        <v>283</v>
      </c>
      <c r="E12" s="73">
        <v>386.15999999999991</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3.6" thickBot="1" x14ac:dyDescent="0.35">
      <c r="A13" s="244">
        <v>6</v>
      </c>
      <c r="B13" s="72" t="s">
        <v>596</v>
      </c>
      <c r="C13" s="63" t="s">
        <v>1531</v>
      </c>
      <c r="D13" s="110" t="s">
        <v>259</v>
      </c>
      <c r="E13" s="73">
        <v>363.12</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t="s">
        <v>2673</v>
      </c>
      <c r="C14" s="63" t="s">
        <v>1323</v>
      </c>
      <c r="D14" s="110" t="s">
        <v>283</v>
      </c>
      <c r="E14" s="73">
        <v>8.1999999999999993</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45" thickBot="1" x14ac:dyDescent="0.35">
      <c r="A15" s="244">
        <v>8</v>
      </c>
      <c r="B15" s="72" t="s">
        <v>2674</v>
      </c>
      <c r="C15" s="63" t="s">
        <v>1568</v>
      </c>
      <c r="D15" s="110" t="s">
        <v>283</v>
      </c>
      <c r="E15" s="73">
        <v>0.8</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45" thickBot="1" x14ac:dyDescent="0.35">
      <c r="A16" s="244">
        <v>9</v>
      </c>
      <c r="B16" s="72" t="s">
        <v>2674</v>
      </c>
      <c r="C16" s="63" t="s">
        <v>1525</v>
      </c>
      <c r="D16" s="110" t="s">
        <v>283</v>
      </c>
      <c r="E16" s="73">
        <v>0.8</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45" thickBot="1" x14ac:dyDescent="0.35">
      <c r="A17" s="244">
        <v>10</v>
      </c>
      <c r="B17" s="72" t="s">
        <v>260</v>
      </c>
      <c r="C17" s="63" t="s">
        <v>1575</v>
      </c>
      <c r="D17" s="110" t="s">
        <v>199</v>
      </c>
      <c r="E17" s="73">
        <v>80.680000000000007</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t="s">
        <v>260</v>
      </c>
      <c r="C18" s="63" t="s">
        <v>1395</v>
      </c>
      <c r="D18" s="110" t="s">
        <v>283</v>
      </c>
      <c r="E18" s="73">
        <v>683.92000000000019</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6" thickBot="1" x14ac:dyDescent="0.35">
      <c r="A19" s="244">
        <v>12</v>
      </c>
      <c r="B19" s="72" t="s">
        <v>260</v>
      </c>
      <c r="C19" s="63" t="s">
        <v>1531</v>
      </c>
      <c r="D19" s="110" t="s">
        <v>259</v>
      </c>
      <c r="E19" s="73">
        <v>21.24</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45" thickBot="1" x14ac:dyDescent="0.35">
      <c r="A20" s="244">
        <v>13</v>
      </c>
      <c r="B20" s="72" t="s">
        <v>260</v>
      </c>
      <c r="C20" s="63" t="s">
        <v>1533</v>
      </c>
      <c r="D20" s="110" t="s">
        <v>199</v>
      </c>
      <c r="E20" s="73">
        <v>1382.58</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35.15" thickBot="1" x14ac:dyDescent="0.35">
      <c r="A21" s="244">
        <v>14</v>
      </c>
      <c r="B21" s="72" t="s">
        <v>224</v>
      </c>
      <c r="C21" s="63" t="s">
        <v>1575</v>
      </c>
      <c r="D21" s="105" t="s">
        <v>511</v>
      </c>
      <c r="E21" s="73">
        <v>1060.1500000000001</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t="s">
        <v>2679</v>
      </c>
      <c r="C22" s="63">
        <v>200139</v>
      </c>
      <c r="D22" s="110" t="s">
        <v>283</v>
      </c>
      <c r="E22" s="73">
        <v>21.38</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1.45" thickBot="1" x14ac:dyDescent="0.35">
      <c r="A23" s="244">
        <v>16</v>
      </c>
      <c r="B23" s="72" t="s">
        <v>2679</v>
      </c>
      <c r="C23" s="63" t="s">
        <v>1525</v>
      </c>
      <c r="D23" s="110" t="s">
        <v>283</v>
      </c>
      <c r="E23" s="73">
        <v>78.800000000000011</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45" thickBot="1" x14ac:dyDescent="0.35">
      <c r="A24" s="244">
        <v>17</v>
      </c>
      <c r="B24" s="72" t="s">
        <v>514</v>
      </c>
      <c r="C24" s="63" t="s">
        <v>1398</v>
      </c>
      <c r="D24" s="110" t="s">
        <v>283</v>
      </c>
      <c r="E24" s="73">
        <v>5.88</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45" thickBot="1" x14ac:dyDescent="0.35">
      <c r="A25" s="244">
        <v>18</v>
      </c>
      <c r="B25" s="72" t="s">
        <v>787</v>
      </c>
      <c r="C25" s="63" t="s">
        <v>1525</v>
      </c>
      <c r="D25" s="110" t="s">
        <v>283</v>
      </c>
      <c r="E25" s="73">
        <v>13.44</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45" thickBot="1" x14ac:dyDescent="0.35">
      <c r="A26" s="244">
        <v>19</v>
      </c>
      <c r="B26" s="72" t="s">
        <v>434</v>
      </c>
      <c r="C26" s="63" t="s">
        <v>1394</v>
      </c>
      <c r="D26" s="110" t="s">
        <v>406</v>
      </c>
      <c r="E26" s="73">
        <v>318.97999999999996</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t="s">
        <v>434</v>
      </c>
      <c r="C27" s="63" t="s">
        <v>1408</v>
      </c>
      <c r="D27" s="110" t="s">
        <v>358</v>
      </c>
      <c r="E27" s="73">
        <v>23.560000000000002</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t="s">
        <v>434</v>
      </c>
      <c r="C28" s="63" t="s">
        <v>1530</v>
      </c>
      <c r="D28" s="110" t="s">
        <v>406</v>
      </c>
      <c r="E28" s="73">
        <v>3303.4199999999996</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1.45" thickBot="1" x14ac:dyDescent="0.35">
      <c r="A29" s="244">
        <v>22</v>
      </c>
      <c r="B29" s="72" t="s">
        <v>434</v>
      </c>
      <c r="C29" s="63" t="s">
        <v>1523</v>
      </c>
      <c r="D29" s="110" t="s">
        <v>358</v>
      </c>
      <c r="E29" s="73">
        <v>0.9</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t="s">
        <v>434</v>
      </c>
      <c r="C30" s="63" t="s">
        <v>1524</v>
      </c>
      <c r="D30" s="110" t="s">
        <v>358</v>
      </c>
      <c r="E30" s="73">
        <v>465.92</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c r="C31" s="63"/>
      <c r="D31" s="110"/>
      <c r="E31" s="73"/>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45" thickBot="1" x14ac:dyDescent="0.35">
      <c r="A32" s="244">
        <v>25</v>
      </c>
      <c r="B32" s="72"/>
      <c r="C32" s="63"/>
      <c r="D32" s="110"/>
      <c r="E32" s="73"/>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45" thickBot="1" x14ac:dyDescent="0.35">
      <c r="A33" s="244">
        <v>26</v>
      </c>
      <c r="B33" s="72"/>
      <c r="C33" s="63"/>
      <c r="D33" s="110"/>
      <c r="E33" s="73"/>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c r="C34" s="63"/>
      <c r="D34" s="110"/>
      <c r="E34" s="73"/>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45" thickBot="1" x14ac:dyDescent="0.35">
      <c r="A35" s="244">
        <v>28</v>
      </c>
      <c r="B35" s="72"/>
      <c r="C35" s="63"/>
      <c r="D35" s="110"/>
      <c r="E35" s="73"/>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45" thickBot="1" x14ac:dyDescent="0.35">
      <c r="A36" s="244">
        <v>29</v>
      </c>
      <c r="B36" s="72"/>
      <c r="C36" s="63"/>
      <c r="D36" s="110"/>
      <c r="E36" s="73"/>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45" thickBot="1" x14ac:dyDescent="0.35">
      <c r="A37" s="244">
        <v>30</v>
      </c>
      <c r="B37" s="72"/>
      <c r="C37" s="63"/>
      <c r="D37" s="110"/>
      <c r="E37" s="73"/>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45" thickBot="1" x14ac:dyDescent="0.35">
      <c r="A38" s="244">
        <v>31</v>
      </c>
      <c r="B38" s="72"/>
      <c r="C38" s="63"/>
      <c r="D38" s="110"/>
      <c r="E38" s="73"/>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45" thickBot="1" x14ac:dyDescent="0.35">
      <c r="A39" s="244">
        <v>32</v>
      </c>
      <c r="B39" s="72"/>
      <c r="C39" s="63"/>
      <c r="D39" s="110"/>
      <c r="E39" s="73"/>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45" thickBot="1" x14ac:dyDescent="0.35">
      <c r="A40" s="244">
        <v>33</v>
      </c>
      <c r="B40" s="72"/>
      <c r="C40" s="63"/>
      <c r="D40" s="110"/>
      <c r="E40" s="73"/>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c r="C41" s="63"/>
      <c r="D41" s="110"/>
      <c r="E41" s="73"/>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45" thickBot="1" x14ac:dyDescent="0.35">
      <c r="A42" s="244">
        <v>35</v>
      </c>
      <c r="B42" s="72"/>
      <c r="C42" s="63"/>
      <c r="D42" s="110"/>
      <c r="E42" s="73"/>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1.45" thickBot="1" x14ac:dyDescent="0.35">
      <c r="A43" s="244">
        <v>36</v>
      </c>
      <c r="B43" s="72"/>
      <c r="C43" s="63"/>
      <c r="D43" s="110"/>
      <c r="E43" s="73"/>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45" thickBot="1" x14ac:dyDescent="0.35">
      <c r="A44" s="244">
        <v>37</v>
      </c>
      <c r="B44" s="72"/>
      <c r="C44" s="63"/>
      <c r="D44" s="110"/>
      <c r="E44" s="73"/>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c r="C45" s="63"/>
      <c r="D45" s="110"/>
      <c r="E45" s="73"/>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c r="C46" s="63"/>
      <c r="D46" s="110"/>
      <c r="E46" s="73"/>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REGU-204-2758316</_dlc_DocId>
    <_dlc_DocIdUrl xmlns="9be56660-2c31-41ef-bc00-23e72f632f2a">
      <Url>https://cyfoethnaturiolcymru.sharepoint.com/teams/Regulatory/Permitting/_layouts/15/DocIdRedir.aspx?ID=REGU-204-2758316</Url>
      <Description>REGU-204-2758316</Description>
    </_dlc_DocIdUrl>
    <Site_x0020_Name xmlns="859f7ad6-93f6-4205-b62b-a17f28acbbac">EAWML 37209 - A S H Bretton Recycling Centre</Site_x0020_Name>
    <Internal_x002f_External xmlns="859f7ad6-93f6-4205-b62b-a17f28acbbac">Incoming document</Internal_x002f_External>
    <Post_x0020_code xmlns="859f7ad6-93f6-4205-b62b-a17f28acbbac">CH4 0BY</Post_x0020_code>
    <TaxCatchAll xmlns="859f7ad6-93f6-4205-b62b-a17f28acbbac" xsi:nil="true"/>
    <IconOverlay xmlns="http://schemas.microsoft.com/sharepoint/v4" xsi:nil="true"/>
    <lcf76f155ced4ddcb4097134ff3c332f xmlns="f4145418-6eb2-4e2f-90f8-d42e4734b249" xsi:nil="true"/>
    <Document_x0020_Type xmlns="859f7ad6-93f6-4205-b62b-a17f28acbbac">Form/Proforma</Document_x0020_Type>
    <Welsh_x0020_Local_x0020_Authority xmlns="859f7ad6-93f6-4205-b62b-a17f28acbbac">Flintshire County Council</Welsh_x0020_Local_x0020_Authority>
    <Disclosure_x0020_Status xmlns="859f7ad6-93f6-4205-b62b-a17f28acbbac">Public register</Disclosure_x0020_Status>
    <Addressee xmlns="859f7ad6-93f6-4205-b62b-a17f28acbbac">Mr Neil Hassall</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2026-07-30T23:00:00+00:00</Document_x0020_Date>
    <Facility_x0020_Address xmlns="859f7ad6-93f6-4205-b62b-a17f28acbbac">A S H Bretton Recycling Centre,  Broughton Mill Road, Bretton, Flintshire, CH4 0BY,</Facility_x0020_Address>
    <Environment_x0020_Sub_x0020_Folder xmlns="859f7ad6-93f6-4205-b62b-a17f28acbbac">Waste returns</Environment_x0020_Sub_x0020_Folder>
    <Customer_x0020_Name xmlns="859f7ad6-93f6-4205-b62b-a17f28acbbac">Alan's Skip Hire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783" ma:contentTypeDescription="Permitting &amp; Compliance Excel Document" ma:contentTypeScope="" ma:versionID="e1ac2e79e6d31de5b7ca4e9f22bb54d1">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xmlns:ns7="f4145418-6eb2-4e2f-90f8-d42e4734b249" targetNamespace="http://schemas.microsoft.com/office/2006/metadata/properties" ma:root="true" ma:fieldsID="7841736cbedcb8644a66137b0f0c0b9b" ns2:_="" ns4:_="" ns5:_="" ns6:_="" ns7:_="">
    <xsd:import namespace="859f7ad6-93f6-4205-b62b-a17f28acbbac"/>
    <xsd:import namespace="005db27c-c37f-4c3b-898d-3fee1249b087"/>
    <xsd:import namespace="http://schemas.microsoft.com/sharepoint/v4"/>
    <xsd:import namespace="9be56660-2c31-41ef-bc00-23e72f632f2a"/>
    <xsd:import namespace="f4145418-6eb2-4e2f-90f8-d42e4734b249"/>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4:SharedWithDetails" minOccurs="0"/>
                <xsd:element ref="ns5:IconOverlay"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2"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lcf76f155ced4ddcb4097134ff3c332f" ma:index="31"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s>
</ds:datastoreItem>
</file>

<file path=customXml/itemProps2.xml><?xml version="1.0" encoding="utf-8"?>
<ds:datastoreItem xmlns:ds="http://schemas.openxmlformats.org/officeDocument/2006/customXml" ds:itemID="{24B244A2-EA9F-402F-AAED-2118CAE1F96D}"/>
</file>

<file path=customXml/itemProps3.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4.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5.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6.xml><?xml version="1.0" encoding="utf-8"?>
<ds:datastoreItem xmlns:ds="http://schemas.openxmlformats.org/officeDocument/2006/customXml" ds:itemID="{DB7E589B-5915-4A7F-BFD8-9BD4A02F50C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12/08/26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2026-08-17T11:22:21Z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91b5bc15-e5f0-43a4-8c89-d2dcefab40a5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