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8_{3EE6996C-7110-4FF1-BCF5-D7AC8364E291}" xr6:coauthVersionLast="44" xr6:coauthVersionMax="44" xr10:uidLastSave="{00000000-0000-0000-0000-000000000000}"/>
  <bookViews>
    <workbookView xWindow="-110" yWindow="-110" windowWidth="19420" windowHeight="10420" activeTab="1" xr2:uid="{00000000-000D-0000-FFFF-FFFF00000000}"/>
  </bookViews>
  <sheets>
    <sheet name="2019 YEAR WATER - DISCHARGE" sheetId="1" r:id="rId1"/>
    <sheet name="CURRENT YEAR WATER - DISCHA (2)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2" i="2" l="1"/>
  <c r="K41" i="2"/>
  <c r="K40" i="2"/>
  <c r="H41" i="2" l="1"/>
  <c r="E40" i="2" l="1"/>
  <c r="E42" i="2" l="1"/>
  <c r="E41" i="2"/>
  <c r="D40" i="2"/>
  <c r="D41" i="2" s="1"/>
  <c r="C40" i="2" l="1"/>
  <c r="N40" i="2"/>
  <c r="N42" i="2" s="1"/>
  <c r="M40" i="2"/>
  <c r="M42" i="2" s="1"/>
  <c r="L40" i="2"/>
  <c r="J40" i="2"/>
  <c r="J42" i="2" s="1"/>
  <c r="I40" i="2"/>
  <c r="K45" i="2" s="1"/>
  <c r="H42" i="2"/>
  <c r="G40" i="2"/>
  <c r="G42" i="2" s="1"/>
  <c r="F40" i="2"/>
  <c r="H45" i="2" s="1"/>
  <c r="D42" i="2"/>
  <c r="E45" i="2" l="1"/>
  <c r="C41" i="2"/>
  <c r="L42" i="2"/>
  <c r="N45" i="2"/>
  <c r="F42" i="2"/>
  <c r="I42" i="2"/>
  <c r="C43" i="2"/>
  <c r="D43" i="2" s="1"/>
  <c r="C42" i="2"/>
  <c r="E46" i="2" s="1"/>
  <c r="N39" i="1"/>
  <c r="M39" i="1"/>
  <c r="M40" i="1" s="1"/>
  <c r="L39" i="1"/>
  <c r="L40" i="1" s="1"/>
  <c r="K39" i="1"/>
  <c r="K40" i="1" s="1"/>
  <c r="J39" i="1"/>
  <c r="J40" i="1" s="1"/>
  <c r="I39" i="1"/>
  <c r="H39" i="1"/>
  <c r="H40" i="1" s="1"/>
  <c r="G39" i="1"/>
  <c r="G40" i="1" s="1"/>
  <c r="F39" i="1"/>
  <c r="F40" i="1" s="1"/>
  <c r="E39" i="1"/>
  <c r="E40" i="1" s="1"/>
  <c r="D39" i="1"/>
  <c r="D40" i="1" s="1"/>
  <c r="C39" i="1"/>
  <c r="N43" i="1" l="1"/>
  <c r="E43" i="2"/>
  <c r="F43" i="2" s="1"/>
  <c r="G43" i="2" s="1"/>
  <c r="H43" i="2" s="1"/>
  <c r="I43" i="2" s="1"/>
  <c r="J43" i="2" s="1"/>
  <c r="K43" i="2" s="1"/>
  <c r="L43" i="2" s="1"/>
  <c r="M43" i="2" s="1"/>
  <c r="N43" i="2" s="1"/>
  <c r="K43" i="1"/>
  <c r="E43" i="1"/>
  <c r="N40" i="1"/>
  <c r="H43" i="1"/>
  <c r="I40" i="1"/>
  <c r="C40" i="1"/>
  <c r="E44" i="1" s="1"/>
  <c r="C41" i="1"/>
  <c r="D41" i="1" s="1"/>
  <c r="E41" i="1" s="1"/>
  <c r="F41" i="1" s="1"/>
  <c r="G41" i="1" s="1"/>
  <c r="H41" i="1" s="1"/>
  <c r="I41" i="1" s="1"/>
  <c r="J41" i="1" s="1"/>
  <c r="K41" i="1" s="1"/>
  <c r="L41" i="1" s="1"/>
  <c r="M41" i="1" s="1"/>
  <c r="N41" i="1" s="1"/>
</calcChain>
</file>

<file path=xl/sharedStrings.xml><?xml version="1.0" encoding="utf-8"?>
<sst xmlns="http://schemas.openxmlformats.org/spreadsheetml/2006/main" count="35" uniqueCount="21">
  <si>
    <t>HENDY - WATER DISCHARGE TOTALS 2019</t>
  </si>
  <si>
    <t>Jan</t>
  </si>
  <si>
    <t>Feb</t>
  </si>
  <si>
    <t>March</t>
  </si>
  <si>
    <t>April</t>
  </si>
  <si>
    <t>June</t>
  </si>
  <si>
    <t>July</t>
  </si>
  <si>
    <t>August</t>
  </si>
  <si>
    <t>October</t>
  </si>
  <si>
    <t>November</t>
  </si>
  <si>
    <t>December</t>
  </si>
  <si>
    <t>Monthly</t>
  </si>
  <si>
    <t>Daily avg</t>
  </si>
  <si>
    <t>Cumulative</t>
  </si>
  <si>
    <t>QUARTERLY</t>
  </si>
  <si>
    <t>2019 End of Year figure 802121</t>
  </si>
  <si>
    <t>HENDY - WATER DISCHARGE TOTALS 2020</t>
  </si>
  <si>
    <t>May</t>
  </si>
  <si>
    <t>September</t>
  </si>
  <si>
    <t>Monthly Reading</t>
  </si>
  <si>
    <t>Weekly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</si>
</sst>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0"/>
      <name val="Arial"/>
      <family val="2"/>
    </font>
    <font>
      <u/>
      <sz val="7"/>
      <color rgb="FF0000FF"/>
      <name val="Times New Roman"/>
      <family val="1"/>
    </font>
    <font>
      <b/>
      <u/>
      <sz val="16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CC00"/>
        <bgColor rgb="FFFFCC00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3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/>
    <xf numFmtId="0" fontId="1" fillId="3" borderId="2" xfId="0" applyFont="1" applyFill="1" applyBorder="1" applyAlignment="1"/>
    <xf numFmtId="1" fontId="1" fillId="4" borderId="2" xfId="0" applyNumberFormat="1" applyFont="1" applyFill="1" applyBorder="1" applyAlignment="1"/>
    <xf numFmtId="1" fontId="1" fillId="3" borderId="2" xfId="0" applyNumberFormat="1" applyFont="1" applyFill="1" applyBorder="1" applyAlignment="1"/>
    <xf numFmtId="1" fontId="1" fillId="0" borderId="0" xfId="0" applyNumberFormat="1" applyFont="1" applyAlignment="1"/>
    <xf numFmtId="0" fontId="1" fillId="5" borderId="1" xfId="0" applyFont="1" applyFill="1" applyBorder="1" applyAlignment="1"/>
    <xf numFmtId="1" fontId="1" fillId="5" borderId="1" xfId="0" applyNumberFormat="1" applyFont="1" applyFill="1" applyBorder="1" applyAlignment="1"/>
    <xf numFmtId="0" fontId="0" fillId="0" borderId="0" xfId="0" applyFont="1" applyAlignment="1"/>
    <xf numFmtId="0" fontId="1" fillId="3" borderId="6" xfId="0" applyFont="1" applyFill="1" applyBorder="1" applyAlignment="1"/>
    <xf numFmtId="0" fontId="5" fillId="8" borderId="3" xfId="0" applyFont="1" applyFill="1" applyBorder="1" applyAlignment="1">
      <alignment vertical="center" wrapText="1"/>
    </xf>
    <xf numFmtId="0" fontId="1" fillId="3" borderId="7" xfId="0" applyFont="1" applyFill="1" applyBorder="1" applyAlignment="1"/>
    <xf numFmtId="0" fontId="4" fillId="7" borderId="3" xfId="0" applyFont="1" applyFill="1" applyBorder="1" applyAlignment="1">
      <alignment horizontal="right" wrapText="1"/>
    </xf>
    <xf numFmtId="0" fontId="4" fillId="6" borderId="3" xfId="0" applyFont="1" applyFill="1" applyBorder="1" applyAlignment="1">
      <alignment wrapText="1"/>
    </xf>
    <xf numFmtId="0" fontId="1" fillId="3" borderId="8" xfId="0" applyFont="1" applyFill="1" applyBorder="1" applyAlignment="1"/>
    <xf numFmtId="0" fontId="4" fillId="7" borderId="9" xfId="0" applyFont="1" applyFill="1" applyBorder="1" applyAlignment="1">
      <alignment horizontal="right" wrapText="1"/>
    </xf>
    <xf numFmtId="0" fontId="4" fillId="6" borderId="9" xfId="0" applyFont="1" applyFill="1" applyBorder="1" applyAlignment="1">
      <alignment wrapText="1"/>
    </xf>
    <xf numFmtId="0" fontId="5" fillId="8" borderId="9" xfId="0" applyFont="1" applyFill="1" applyBorder="1" applyAlignment="1">
      <alignment vertical="center" wrapText="1"/>
    </xf>
    <xf numFmtId="1" fontId="1" fillId="4" borderId="6" xfId="0" applyNumberFormat="1" applyFont="1" applyFill="1" applyBorder="1" applyAlignment="1"/>
    <xf numFmtId="1" fontId="1" fillId="3" borderId="6" xfId="0" applyNumberFormat="1" applyFont="1" applyFill="1" applyBorder="1" applyAlignment="1"/>
    <xf numFmtId="0" fontId="1" fillId="3" borderId="3" xfId="0" applyFont="1" applyFill="1" applyBorder="1" applyAlignment="1"/>
    <xf numFmtId="1" fontId="1" fillId="4" borderId="3" xfId="0" applyNumberFormat="1" applyFont="1" applyFill="1" applyBorder="1" applyAlignment="1"/>
    <xf numFmtId="1" fontId="1" fillId="3" borderId="3" xfId="0" applyNumberFormat="1" applyFont="1" applyFill="1" applyBorder="1" applyAlignment="1"/>
    <xf numFmtId="0" fontId="0" fillId="0" borderId="0" xfId="0" applyFont="1" applyAlignment="1"/>
    <xf numFmtId="1" fontId="1" fillId="4" borderId="4" xfId="0" applyNumberFormat="1" applyFont="1" applyFill="1" applyBorder="1" applyAlignment="1">
      <alignment horizontal="right"/>
    </xf>
    <xf numFmtId="1" fontId="1" fillId="4" borderId="5" xfId="0" applyNumberFormat="1" applyFont="1" applyFill="1" applyBorder="1" applyAlignment="1">
      <alignment horizontal="right"/>
    </xf>
    <xf numFmtId="1" fontId="1" fillId="4" borderId="10" xfId="0" applyNumberFormat="1" applyFont="1" applyFill="1" applyBorder="1" applyAlignment="1">
      <alignment horizontal="right"/>
    </xf>
    <xf numFmtId="1" fontId="1" fillId="4" borderId="3" xfId="0" applyNumberFormat="1" applyFont="1" applyFill="1" applyBorder="1" applyAlignment="1">
      <alignment horizontal="right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6666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775</c:v>
                </c:pt>
                <c:pt idx="3">
                  <c:v>734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FFA1-499D-868F-698624F76043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1036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FFA1-499D-868F-698624F76043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DISCHARGE'!$C$10:$N$10</c:f>
              <c:numCache>
                <c:formatCode>General</c:formatCode>
                <c:ptCount val="12"/>
                <c:pt idx="0">
                  <c:v>999</c:v>
                </c:pt>
                <c:pt idx="1">
                  <c:v>0</c:v>
                </c:pt>
                <c:pt idx="2">
                  <c:v>0</c:v>
                </c:pt>
                <c:pt idx="3">
                  <c:v>1005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FFA1-499D-868F-698624F76043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DISCHARGE'!$C$11:$N$11</c:f>
              <c:numCache>
                <c:formatCode>General</c:formatCode>
                <c:ptCount val="12"/>
                <c:pt idx="0">
                  <c:v>806</c:v>
                </c:pt>
                <c:pt idx="1">
                  <c:v>3421</c:v>
                </c:pt>
                <c:pt idx="2">
                  <c:v>1458</c:v>
                </c:pt>
                <c:pt idx="3">
                  <c:v>1066</c:v>
                </c:pt>
                <c:pt idx="4">
                  <c:v>0</c:v>
                </c:pt>
                <c:pt idx="5">
                  <c:v>154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FFA1-499D-868F-698624F76043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DISCHARGE'!$C$12:$N$12</c:f>
              <c:numCache>
                <c:formatCode>General</c:formatCode>
                <c:ptCount val="12"/>
                <c:pt idx="0">
                  <c:v>0</c:v>
                </c:pt>
                <c:pt idx="1">
                  <c:v>460</c:v>
                </c:pt>
                <c:pt idx="2">
                  <c:v>682</c:v>
                </c:pt>
                <c:pt idx="3">
                  <c:v>1139</c:v>
                </c:pt>
                <c:pt idx="4">
                  <c:v>0</c:v>
                </c:pt>
                <c:pt idx="5">
                  <c:v>599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FFA1-499D-868F-698624F76043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DISCHARGE'!$C$13:$N$13</c:f>
              <c:numCache>
                <c:formatCode>General</c:formatCode>
                <c:ptCount val="12"/>
                <c:pt idx="0">
                  <c:v>0</c:v>
                </c:pt>
                <c:pt idx="1">
                  <c:v>669</c:v>
                </c:pt>
                <c:pt idx="2">
                  <c:v>540</c:v>
                </c:pt>
                <c:pt idx="3">
                  <c:v>200</c:v>
                </c:pt>
                <c:pt idx="4">
                  <c:v>882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FFA1-499D-868F-698624F76043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DISCHARGE'!$C$14:$N$14</c:f>
              <c:numCache>
                <c:formatCode>General</c:formatCode>
                <c:ptCount val="12"/>
                <c:pt idx="0">
                  <c:v>1591</c:v>
                </c:pt>
                <c:pt idx="1">
                  <c:v>443</c:v>
                </c:pt>
                <c:pt idx="2">
                  <c:v>0</c:v>
                </c:pt>
                <c:pt idx="3">
                  <c:v>0</c:v>
                </c:pt>
                <c:pt idx="4">
                  <c:v>409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FFA1-499D-868F-698624F76043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DISCHARGE'!$C$15:$N$15</c:f>
              <c:numCache>
                <c:formatCode>General</c:formatCode>
                <c:ptCount val="12"/>
                <c:pt idx="0">
                  <c:v>707</c:v>
                </c:pt>
                <c:pt idx="1">
                  <c:v>686</c:v>
                </c:pt>
                <c:pt idx="2">
                  <c:v>412</c:v>
                </c:pt>
                <c:pt idx="3">
                  <c:v>0</c:v>
                </c:pt>
                <c:pt idx="4">
                  <c:v>1311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FFA1-499D-868F-698624F76043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DISCHARGE'!$C$16:$N$16</c:f>
              <c:numCache>
                <c:formatCode>General</c:formatCode>
                <c:ptCount val="12"/>
                <c:pt idx="0">
                  <c:v>1010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FFA1-499D-868F-698624F76043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DISCHARGE'!$C$17:$N$17</c:f>
              <c:numCache>
                <c:formatCode>General</c:formatCode>
                <c:ptCount val="12"/>
                <c:pt idx="0">
                  <c:v>812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1398</c:v>
                </c:pt>
                <c:pt idx="5">
                  <c:v>491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FFA1-499D-868F-698624F76043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DISCHARGE'!$C$18:$N$18</c:f>
              <c:numCache>
                <c:formatCode>General</c:formatCode>
                <c:ptCount val="12"/>
                <c:pt idx="0">
                  <c:v>700</c:v>
                </c:pt>
                <c:pt idx="1">
                  <c:v>3120</c:v>
                </c:pt>
                <c:pt idx="2">
                  <c:v>638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FFA1-499D-868F-698624F76043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DISCHARGE'!$C$19:$N$19</c:f>
              <c:numCache>
                <c:formatCode>General</c:formatCode>
                <c:ptCount val="12"/>
                <c:pt idx="0">
                  <c:v>0</c:v>
                </c:pt>
                <c:pt idx="1">
                  <c:v>708</c:v>
                </c:pt>
                <c:pt idx="2">
                  <c:v>329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FFA1-499D-868F-698624F76043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DISCHARGE'!$C$20:$N$20</c:f>
              <c:numCache>
                <c:formatCode>General</c:formatCode>
                <c:ptCount val="12"/>
                <c:pt idx="0">
                  <c:v>0</c:v>
                </c:pt>
                <c:pt idx="1">
                  <c:v>662</c:v>
                </c:pt>
                <c:pt idx="2">
                  <c:v>0</c:v>
                </c:pt>
                <c:pt idx="3">
                  <c:v>0</c:v>
                </c:pt>
                <c:pt idx="4">
                  <c:v>2673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FFA1-499D-868F-698624F76043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DISCHARGE'!$C$21:$N$21</c:f>
              <c:numCache>
                <c:formatCode>General</c:formatCode>
                <c:ptCount val="12"/>
                <c:pt idx="0">
                  <c:v>750</c:v>
                </c:pt>
                <c:pt idx="1">
                  <c:v>711</c:v>
                </c:pt>
                <c:pt idx="2">
                  <c:v>0</c:v>
                </c:pt>
                <c:pt idx="3">
                  <c:v>0</c:v>
                </c:pt>
                <c:pt idx="4">
                  <c:v>1505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FFA1-499D-868F-698624F76043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DISCHARGE'!$C$22:$N$22</c:f>
              <c:numCache>
                <c:formatCode>General</c:formatCode>
                <c:ptCount val="12"/>
                <c:pt idx="0">
                  <c:v>608</c:v>
                </c:pt>
                <c:pt idx="1">
                  <c:v>712</c:v>
                </c:pt>
                <c:pt idx="2">
                  <c:v>413</c:v>
                </c:pt>
                <c:pt idx="3">
                  <c:v>0</c:v>
                </c:pt>
                <c:pt idx="4">
                  <c:v>1400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FFA1-499D-868F-698624F76043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DISCHARGE'!$C$23:$N$23</c:f>
              <c:numCache>
                <c:formatCode>General</c:formatCode>
                <c:ptCount val="12"/>
                <c:pt idx="0">
                  <c:v>792</c:v>
                </c:pt>
                <c:pt idx="1">
                  <c:v>0</c:v>
                </c:pt>
                <c:pt idx="2">
                  <c:v>217</c:v>
                </c:pt>
                <c:pt idx="3">
                  <c:v>1127</c:v>
                </c:pt>
                <c:pt idx="4">
                  <c:v>800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FFA1-499D-868F-698624F76043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DISCHARGE'!$C$24:$N$24</c:f>
              <c:numCache>
                <c:formatCode>General</c:formatCode>
                <c:ptCount val="12"/>
                <c:pt idx="0">
                  <c:v>716</c:v>
                </c:pt>
                <c:pt idx="1">
                  <c:v>0</c:v>
                </c:pt>
                <c:pt idx="2">
                  <c:v>0</c:v>
                </c:pt>
                <c:pt idx="3">
                  <c:v>600</c:v>
                </c:pt>
                <c:pt idx="4">
                  <c:v>922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FFA1-499D-868F-698624F76043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DISCHARGE'!$C$25:$N$25</c:f>
              <c:numCache>
                <c:formatCode>General</c:formatCode>
                <c:ptCount val="12"/>
                <c:pt idx="0">
                  <c:v>645</c:v>
                </c:pt>
                <c:pt idx="1">
                  <c:v>3111</c:v>
                </c:pt>
                <c:pt idx="2">
                  <c:v>0</c:v>
                </c:pt>
                <c:pt idx="3">
                  <c:v>70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FFA1-499D-868F-698624F76043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DISCHARGE'!$C$26:$N$26</c:f>
              <c:numCache>
                <c:formatCode>General</c:formatCode>
                <c:ptCount val="12"/>
                <c:pt idx="0">
                  <c:v>0</c:v>
                </c:pt>
                <c:pt idx="1">
                  <c:v>742</c:v>
                </c:pt>
                <c:pt idx="2">
                  <c:v>282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FFA1-499D-868F-698624F76043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DISCHARGE'!$C$27:$N$27</c:f>
              <c:numCache>
                <c:formatCode>General</c:formatCode>
                <c:ptCount val="12"/>
                <c:pt idx="0">
                  <c:v>0</c:v>
                </c:pt>
                <c:pt idx="1">
                  <c:v>1258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FFA1-499D-868F-698624F76043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DISCHARGE'!$C$28:$N$28</c:f>
              <c:numCache>
                <c:formatCode>General</c:formatCode>
                <c:ptCount val="12"/>
                <c:pt idx="0">
                  <c:v>701</c:v>
                </c:pt>
                <c:pt idx="1">
                  <c:v>679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FFA1-499D-868F-698624F76043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DISCHARGE'!$C$29:$N$29</c:f>
              <c:numCache>
                <c:formatCode>General</c:formatCode>
                <c:ptCount val="12"/>
                <c:pt idx="0">
                  <c:v>698</c:v>
                </c:pt>
                <c:pt idx="1">
                  <c:v>722</c:v>
                </c:pt>
                <c:pt idx="2">
                  <c:v>0</c:v>
                </c:pt>
                <c:pt idx="3">
                  <c:v>789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FFA1-499D-868F-698624F76043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DISCHARGE'!$C$30:$N$30</c:f>
              <c:numCache>
                <c:formatCode>General</c:formatCode>
                <c:ptCount val="12"/>
                <c:pt idx="0">
                  <c:v>681</c:v>
                </c:pt>
                <c:pt idx="1">
                  <c:v>0</c:v>
                </c:pt>
                <c:pt idx="2">
                  <c:v>0</c:v>
                </c:pt>
                <c:pt idx="3">
                  <c:v>1943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FFA1-499D-868F-698624F76043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DISCHARGE'!$C$31:$N$31</c:f>
              <c:numCache>
                <c:formatCode>General</c:formatCode>
                <c:ptCount val="12"/>
                <c:pt idx="0">
                  <c:v>754</c:v>
                </c:pt>
                <c:pt idx="1">
                  <c:v>0</c:v>
                </c:pt>
                <c:pt idx="2">
                  <c:v>0</c:v>
                </c:pt>
                <c:pt idx="3">
                  <c:v>314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FFA1-499D-868F-698624F76043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DISCHARGE'!$C$32:$N$32</c:f>
              <c:numCache>
                <c:formatCode>General</c:formatCode>
                <c:ptCount val="12"/>
                <c:pt idx="0">
                  <c:v>706</c:v>
                </c:pt>
                <c:pt idx="1">
                  <c:v>700</c:v>
                </c:pt>
                <c:pt idx="2">
                  <c:v>0</c:v>
                </c:pt>
                <c:pt idx="3">
                  <c:v>624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FFA1-499D-868F-698624F76043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DISCHARGE'!$C$33:$N$33</c:f>
              <c:numCache>
                <c:formatCode>General</c:formatCode>
                <c:ptCount val="12"/>
                <c:pt idx="0">
                  <c:v>0</c:v>
                </c:pt>
                <c:pt idx="1">
                  <c:v>743</c:v>
                </c:pt>
                <c:pt idx="2">
                  <c:v>416</c:v>
                </c:pt>
                <c:pt idx="3">
                  <c:v>627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FFA1-499D-868F-698624F76043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DISCHARGE'!$C$34:$N$34</c:f>
              <c:numCache>
                <c:formatCode>General</c:formatCode>
                <c:ptCount val="12"/>
                <c:pt idx="0">
                  <c:v>0</c:v>
                </c:pt>
                <c:pt idx="1">
                  <c:v>590</c:v>
                </c:pt>
                <c:pt idx="2">
                  <c:v>354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FFA1-499D-868F-698624F76043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DISCHARGE'!$C$35:$N$35</c:f>
              <c:numCache>
                <c:formatCode>General</c:formatCode>
                <c:ptCount val="12"/>
                <c:pt idx="0">
                  <c:v>683</c:v>
                </c:pt>
                <c:pt idx="1">
                  <c:v>710</c:v>
                </c:pt>
                <c:pt idx="2">
                  <c:v>319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FFA1-499D-868F-698624F76043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DISCHARGE'!$C$36:$N$36</c:f>
              <c:numCache>
                <c:formatCode>General</c:formatCode>
                <c:ptCount val="12"/>
                <c:pt idx="0">
                  <c:v>689</c:v>
                </c:pt>
                <c:pt idx="2">
                  <c:v>337</c:v>
                </c:pt>
                <c:pt idx="3">
                  <c:v>599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FFA1-499D-868F-698624F76043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DISCHARGE'!$C$37:$N$37</c:f>
              <c:numCache>
                <c:formatCode>General</c:formatCode>
                <c:ptCount val="12"/>
                <c:pt idx="0">
                  <c:v>710</c:v>
                </c:pt>
                <c:pt idx="2">
                  <c:v>0</c:v>
                </c:pt>
                <c:pt idx="3">
                  <c:v>898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FFA1-499D-868F-698624F76043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DISCHARGE'!$C$38:$N$38</c:f>
              <c:numCache>
                <c:formatCode>General</c:formatCode>
                <c:ptCount val="12"/>
                <c:pt idx="0">
                  <c:v>707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FFA1-499D-868F-698624F76043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DISCHARGE'!$C$39:$N$39</c:f>
              <c:numCache>
                <c:formatCode>0</c:formatCode>
                <c:ptCount val="12"/>
                <c:pt idx="0">
                  <c:v>16465</c:v>
                </c:pt>
                <c:pt idx="1">
                  <c:v>20847</c:v>
                </c:pt>
                <c:pt idx="2">
                  <c:v>7172</c:v>
                </c:pt>
                <c:pt idx="3">
                  <c:v>12782</c:v>
                </c:pt>
                <c:pt idx="4">
                  <c:v>12122</c:v>
                </c:pt>
                <c:pt idx="5">
                  <c:v>1271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FFA1-499D-868F-698624F760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87584"/>
        <c:axId val="65659456"/>
      </c:barChart>
      <c:catAx>
        <c:axId val="83587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59456"/>
        <c:crosses val="autoZero"/>
        <c:auto val="1"/>
        <c:lblAlgn val="ctr"/>
        <c:lblOffset val="100"/>
        <c:noMultiLvlLbl val="1"/>
      </c:catAx>
      <c:valAx>
        <c:axId val="65659456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83587584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99336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775</c:v>
                </c:pt>
                <c:pt idx="3">
                  <c:v>734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180-4DDE-B7B0-4ED42B5A575E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1036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E180-4DDE-B7B0-4ED42B5A575E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DISCHARGE'!$C$10:$N$10</c:f>
              <c:numCache>
                <c:formatCode>General</c:formatCode>
                <c:ptCount val="12"/>
                <c:pt idx="0">
                  <c:v>999</c:v>
                </c:pt>
                <c:pt idx="1">
                  <c:v>0</c:v>
                </c:pt>
                <c:pt idx="2">
                  <c:v>0</c:v>
                </c:pt>
                <c:pt idx="3">
                  <c:v>1005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E180-4DDE-B7B0-4ED42B5A575E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DISCHARGE'!$C$11:$N$11</c:f>
              <c:numCache>
                <c:formatCode>General</c:formatCode>
                <c:ptCount val="12"/>
                <c:pt idx="0">
                  <c:v>806</c:v>
                </c:pt>
                <c:pt idx="1">
                  <c:v>3421</c:v>
                </c:pt>
                <c:pt idx="2">
                  <c:v>1458</c:v>
                </c:pt>
                <c:pt idx="3">
                  <c:v>1066</c:v>
                </c:pt>
                <c:pt idx="4">
                  <c:v>0</c:v>
                </c:pt>
                <c:pt idx="5">
                  <c:v>154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180-4DDE-B7B0-4ED42B5A575E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DISCHARGE'!$C$12:$N$12</c:f>
              <c:numCache>
                <c:formatCode>General</c:formatCode>
                <c:ptCount val="12"/>
                <c:pt idx="0">
                  <c:v>0</c:v>
                </c:pt>
                <c:pt idx="1">
                  <c:v>460</c:v>
                </c:pt>
                <c:pt idx="2">
                  <c:v>682</c:v>
                </c:pt>
                <c:pt idx="3">
                  <c:v>1139</c:v>
                </c:pt>
                <c:pt idx="4">
                  <c:v>0</c:v>
                </c:pt>
                <c:pt idx="5">
                  <c:v>599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E180-4DDE-B7B0-4ED42B5A575E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DISCHARGE'!$C$13:$N$13</c:f>
              <c:numCache>
                <c:formatCode>General</c:formatCode>
                <c:ptCount val="12"/>
                <c:pt idx="0">
                  <c:v>0</c:v>
                </c:pt>
                <c:pt idx="1">
                  <c:v>669</c:v>
                </c:pt>
                <c:pt idx="2">
                  <c:v>540</c:v>
                </c:pt>
                <c:pt idx="3">
                  <c:v>200</c:v>
                </c:pt>
                <c:pt idx="4">
                  <c:v>882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E180-4DDE-B7B0-4ED42B5A575E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DISCHARGE'!$C$14:$N$14</c:f>
              <c:numCache>
                <c:formatCode>General</c:formatCode>
                <c:ptCount val="12"/>
                <c:pt idx="0">
                  <c:v>1591</c:v>
                </c:pt>
                <c:pt idx="1">
                  <c:v>443</c:v>
                </c:pt>
                <c:pt idx="2">
                  <c:v>0</c:v>
                </c:pt>
                <c:pt idx="3">
                  <c:v>0</c:v>
                </c:pt>
                <c:pt idx="4">
                  <c:v>409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E180-4DDE-B7B0-4ED42B5A575E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DISCHARGE'!$C$15:$N$15</c:f>
              <c:numCache>
                <c:formatCode>General</c:formatCode>
                <c:ptCount val="12"/>
                <c:pt idx="0">
                  <c:v>707</c:v>
                </c:pt>
                <c:pt idx="1">
                  <c:v>686</c:v>
                </c:pt>
                <c:pt idx="2">
                  <c:v>412</c:v>
                </c:pt>
                <c:pt idx="3">
                  <c:v>0</c:v>
                </c:pt>
                <c:pt idx="4">
                  <c:v>1311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E180-4DDE-B7B0-4ED42B5A575E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DISCHARGE'!$C$16:$N$16</c:f>
              <c:numCache>
                <c:formatCode>General</c:formatCode>
                <c:ptCount val="12"/>
                <c:pt idx="0">
                  <c:v>1010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E180-4DDE-B7B0-4ED42B5A575E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DISCHARGE'!$C$17:$N$17</c:f>
              <c:numCache>
                <c:formatCode>General</c:formatCode>
                <c:ptCount val="12"/>
                <c:pt idx="0">
                  <c:v>812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1398</c:v>
                </c:pt>
                <c:pt idx="5">
                  <c:v>491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E180-4DDE-B7B0-4ED42B5A575E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DISCHARGE'!$C$18:$N$18</c:f>
              <c:numCache>
                <c:formatCode>General</c:formatCode>
                <c:ptCount val="12"/>
                <c:pt idx="0">
                  <c:v>700</c:v>
                </c:pt>
                <c:pt idx="1">
                  <c:v>3120</c:v>
                </c:pt>
                <c:pt idx="2">
                  <c:v>638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E180-4DDE-B7B0-4ED42B5A575E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DISCHARGE'!$C$19:$N$19</c:f>
              <c:numCache>
                <c:formatCode>General</c:formatCode>
                <c:ptCount val="12"/>
                <c:pt idx="0">
                  <c:v>0</c:v>
                </c:pt>
                <c:pt idx="1">
                  <c:v>708</c:v>
                </c:pt>
                <c:pt idx="2">
                  <c:v>329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E180-4DDE-B7B0-4ED42B5A575E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DISCHARGE'!$C$20:$N$20</c:f>
              <c:numCache>
                <c:formatCode>General</c:formatCode>
                <c:ptCount val="12"/>
                <c:pt idx="0">
                  <c:v>0</c:v>
                </c:pt>
                <c:pt idx="1">
                  <c:v>662</c:v>
                </c:pt>
                <c:pt idx="2">
                  <c:v>0</c:v>
                </c:pt>
                <c:pt idx="3">
                  <c:v>0</c:v>
                </c:pt>
                <c:pt idx="4">
                  <c:v>2673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E180-4DDE-B7B0-4ED42B5A575E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DISCHARGE'!$C$21:$N$21</c:f>
              <c:numCache>
                <c:formatCode>General</c:formatCode>
                <c:ptCount val="12"/>
                <c:pt idx="0">
                  <c:v>750</c:v>
                </c:pt>
                <c:pt idx="1">
                  <c:v>711</c:v>
                </c:pt>
                <c:pt idx="2">
                  <c:v>0</c:v>
                </c:pt>
                <c:pt idx="3">
                  <c:v>0</c:v>
                </c:pt>
                <c:pt idx="4">
                  <c:v>1505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E180-4DDE-B7B0-4ED42B5A575E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DISCHARGE'!$C$22:$N$22</c:f>
              <c:numCache>
                <c:formatCode>General</c:formatCode>
                <c:ptCount val="12"/>
                <c:pt idx="0">
                  <c:v>608</c:v>
                </c:pt>
                <c:pt idx="1">
                  <c:v>712</c:v>
                </c:pt>
                <c:pt idx="2">
                  <c:v>413</c:v>
                </c:pt>
                <c:pt idx="3">
                  <c:v>0</c:v>
                </c:pt>
                <c:pt idx="4">
                  <c:v>1400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E180-4DDE-B7B0-4ED42B5A575E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DISCHARGE'!$C$23:$N$23</c:f>
              <c:numCache>
                <c:formatCode>General</c:formatCode>
                <c:ptCount val="12"/>
                <c:pt idx="0">
                  <c:v>792</c:v>
                </c:pt>
                <c:pt idx="1">
                  <c:v>0</c:v>
                </c:pt>
                <c:pt idx="2">
                  <c:v>217</c:v>
                </c:pt>
                <c:pt idx="3">
                  <c:v>1127</c:v>
                </c:pt>
                <c:pt idx="4">
                  <c:v>800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E180-4DDE-B7B0-4ED42B5A575E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DISCHARGE'!$C$24:$N$24</c:f>
              <c:numCache>
                <c:formatCode>General</c:formatCode>
                <c:ptCount val="12"/>
                <c:pt idx="0">
                  <c:v>716</c:v>
                </c:pt>
                <c:pt idx="1">
                  <c:v>0</c:v>
                </c:pt>
                <c:pt idx="2">
                  <c:v>0</c:v>
                </c:pt>
                <c:pt idx="3">
                  <c:v>600</c:v>
                </c:pt>
                <c:pt idx="4">
                  <c:v>922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E180-4DDE-B7B0-4ED42B5A575E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DISCHARGE'!$C$25:$N$25</c:f>
              <c:numCache>
                <c:formatCode>General</c:formatCode>
                <c:ptCount val="12"/>
                <c:pt idx="0">
                  <c:v>645</c:v>
                </c:pt>
                <c:pt idx="1">
                  <c:v>3111</c:v>
                </c:pt>
                <c:pt idx="2">
                  <c:v>0</c:v>
                </c:pt>
                <c:pt idx="3">
                  <c:v>70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E180-4DDE-B7B0-4ED42B5A575E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DISCHARGE'!$C$26:$N$26</c:f>
              <c:numCache>
                <c:formatCode>General</c:formatCode>
                <c:ptCount val="12"/>
                <c:pt idx="0">
                  <c:v>0</c:v>
                </c:pt>
                <c:pt idx="1">
                  <c:v>742</c:v>
                </c:pt>
                <c:pt idx="2">
                  <c:v>282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E180-4DDE-B7B0-4ED42B5A575E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DISCHARGE'!$C$27:$N$27</c:f>
              <c:numCache>
                <c:formatCode>General</c:formatCode>
                <c:ptCount val="12"/>
                <c:pt idx="0">
                  <c:v>0</c:v>
                </c:pt>
                <c:pt idx="1">
                  <c:v>1258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E180-4DDE-B7B0-4ED42B5A575E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DISCHARGE'!$C$28:$N$28</c:f>
              <c:numCache>
                <c:formatCode>General</c:formatCode>
                <c:ptCount val="12"/>
                <c:pt idx="0">
                  <c:v>701</c:v>
                </c:pt>
                <c:pt idx="1">
                  <c:v>679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E180-4DDE-B7B0-4ED42B5A575E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DISCHARGE'!$C$29:$N$29</c:f>
              <c:numCache>
                <c:formatCode>General</c:formatCode>
                <c:ptCount val="12"/>
                <c:pt idx="0">
                  <c:v>698</c:v>
                </c:pt>
                <c:pt idx="1">
                  <c:v>722</c:v>
                </c:pt>
                <c:pt idx="2">
                  <c:v>0</c:v>
                </c:pt>
                <c:pt idx="3">
                  <c:v>789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E180-4DDE-B7B0-4ED42B5A575E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DISCHARGE'!$C$30:$N$30</c:f>
              <c:numCache>
                <c:formatCode>General</c:formatCode>
                <c:ptCount val="12"/>
                <c:pt idx="0">
                  <c:v>681</c:v>
                </c:pt>
                <c:pt idx="1">
                  <c:v>0</c:v>
                </c:pt>
                <c:pt idx="2">
                  <c:v>0</c:v>
                </c:pt>
                <c:pt idx="3">
                  <c:v>1943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E180-4DDE-B7B0-4ED42B5A575E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DISCHARGE'!$C$31:$N$31</c:f>
              <c:numCache>
                <c:formatCode>General</c:formatCode>
                <c:ptCount val="12"/>
                <c:pt idx="0">
                  <c:v>754</c:v>
                </c:pt>
                <c:pt idx="1">
                  <c:v>0</c:v>
                </c:pt>
                <c:pt idx="2">
                  <c:v>0</c:v>
                </c:pt>
                <c:pt idx="3">
                  <c:v>314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E180-4DDE-B7B0-4ED42B5A575E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DISCHARGE'!$C$32:$N$32</c:f>
              <c:numCache>
                <c:formatCode>General</c:formatCode>
                <c:ptCount val="12"/>
                <c:pt idx="0">
                  <c:v>706</c:v>
                </c:pt>
                <c:pt idx="1">
                  <c:v>700</c:v>
                </c:pt>
                <c:pt idx="2">
                  <c:v>0</c:v>
                </c:pt>
                <c:pt idx="3">
                  <c:v>624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E180-4DDE-B7B0-4ED42B5A575E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DISCHARGE'!$C$33:$N$33</c:f>
              <c:numCache>
                <c:formatCode>General</c:formatCode>
                <c:ptCount val="12"/>
                <c:pt idx="0">
                  <c:v>0</c:v>
                </c:pt>
                <c:pt idx="1">
                  <c:v>743</c:v>
                </c:pt>
                <c:pt idx="2">
                  <c:v>416</c:v>
                </c:pt>
                <c:pt idx="3">
                  <c:v>627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E180-4DDE-B7B0-4ED42B5A575E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DISCHARGE'!$C$34:$N$34</c:f>
              <c:numCache>
                <c:formatCode>General</c:formatCode>
                <c:ptCount val="12"/>
                <c:pt idx="0">
                  <c:v>0</c:v>
                </c:pt>
                <c:pt idx="1">
                  <c:v>590</c:v>
                </c:pt>
                <c:pt idx="2">
                  <c:v>354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E180-4DDE-B7B0-4ED42B5A575E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DISCHARGE'!$C$35:$N$35</c:f>
              <c:numCache>
                <c:formatCode>General</c:formatCode>
                <c:ptCount val="12"/>
                <c:pt idx="0">
                  <c:v>683</c:v>
                </c:pt>
                <c:pt idx="1">
                  <c:v>710</c:v>
                </c:pt>
                <c:pt idx="2">
                  <c:v>319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E180-4DDE-B7B0-4ED42B5A575E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DISCHARGE'!$C$36:$N$36</c:f>
              <c:numCache>
                <c:formatCode>General</c:formatCode>
                <c:ptCount val="12"/>
                <c:pt idx="0">
                  <c:v>689</c:v>
                </c:pt>
                <c:pt idx="2">
                  <c:v>337</c:v>
                </c:pt>
                <c:pt idx="3">
                  <c:v>599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E180-4DDE-B7B0-4ED42B5A575E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DISCHARGE'!$C$37:$N$37</c:f>
              <c:numCache>
                <c:formatCode>General</c:formatCode>
                <c:ptCount val="12"/>
                <c:pt idx="0">
                  <c:v>710</c:v>
                </c:pt>
                <c:pt idx="2">
                  <c:v>0</c:v>
                </c:pt>
                <c:pt idx="3">
                  <c:v>898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E180-4DDE-B7B0-4ED42B5A575E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DISCHARGE'!$C$38:$N$38</c:f>
              <c:numCache>
                <c:formatCode>General</c:formatCode>
                <c:ptCount val="12"/>
                <c:pt idx="0">
                  <c:v>707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E180-4DDE-B7B0-4ED42B5A575E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DISCHARGE'!$C$40:$N$40</c:f>
              <c:numCache>
                <c:formatCode>0</c:formatCode>
                <c:ptCount val="12"/>
                <c:pt idx="0">
                  <c:v>531.12903225806451</c:v>
                </c:pt>
                <c:pt idx="1">
                  <c:v>744.53571428571433</c:v>
                </c:pt>
                <c:pt idx="2">
                  <c:v>231.35483870967741</c:v>
                </c:pt>
                <c:pt idx="3">
                  <c:v>426.06666666666666</c:v>
                </c:pt>
                <c:pt idx="4">
                  <c:v>391.03225806451616</c:v>
                </c:pt>
                <c:pt idx="5">
                  <c:v>42.366666666666667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E180-4DDE-B7B0-4ED42B5A57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19968"/>
        <c:axId val="65663488"/>
      </c:barChart>
      <c:catAx>
        <c:axId val="992199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63488"/>
        <c:crosses val="autoZero"/>
        <c:auto val="1"/>
        <c:lblAlgn val="ctr"/>
        <c:lblOffset val="100"/>
        <c:noMultiLvlLbl val="1"/>
      </c:catAx>
      <c:valAx>
        <c:axId val="65663488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99219968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6666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(2)'!$C$8:$N$8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8C81-4DDE-84F6-7BE02C46D85C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(2)'!$C$9:$N$9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C81-4DDE-84F6-7BE02C46D85C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(2)'!$C$10:$N$10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8C81-4DDE-84F6-7BE02C46D85C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(2)'!$C$11:$N$11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8C81-4DDE-84F6-7BE02C46D85C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(2)'!$C$12:$N$12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8C81-4DDE-84F6-7BE02C46D85C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(2)'!$C$13:$N$13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8C81-4DDE-84F6-7BE02C46D85C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(2)'!$C$14:$N$14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8C81-4DDE-84F6-7BE02C46D85C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(2)'!$C$15:$N$15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8C81-4DDE-84F6-7BE02C46D85C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(2)'!$C$16:$N$16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8C81-4DDE-84F6-7BE02C46D85C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(2)'!$C$17:$N$17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8C81-4DDE-84F6-7BE02C46D85C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(2)'!$C$18:$N$18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8C81-4DDE-84F6-7BE02C46D85C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(2)'!$C$19:$N$19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8C81-4DDE-84F6-7BE02C46D85C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(2)'!$C$20:$N$20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8C81-4DDE-84F6-7BE02C46D85C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(2)'!$C$21:$N$21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8C81-4DDE-84F6-7BE02C46D85C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(2)'!$C$22:$N$22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8C81-4DDE-84F6-7BE02C46D85C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(2)'!$C$23:$N$23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8C81-4DDE-84F6-7BE02C46D85C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(2)'!$C$24:$N$24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8C81-4DDE-84F6-7BE02C46D85C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(2)'!$C$25:$N$25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8C81-4DDE-84F6-7BE02C46D85C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(2)'!$C$26:$N$26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8C81-4DDE-84F6-7BE02C46D85C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(2)'!$C$27:$N$27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8C81-4DDE-84F6-7BE02C46D85C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(2)'!$C$28:$N$28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8C81-4DDE-84F6-7BE02C46D85C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(2)'!$C$29:$N$29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8C81-4DDE-84F6-7BE02C46D85C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(2)'!$C$30:$N$30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8C81-4DDE-84F6-7BE02C46D85C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(2)'!$C$31:$N$31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8C81-4DDE-84F6-7BE02C46D85C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(2)'!$C$32:$N$32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8C81-4DDE-84F6-7BE02C46D85C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(2)'!$C$33:$N$33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8C81-4DDE-84F6-7BE02C46D85C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(2)'!$C$34:$N$34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8C81-4DDE-84F6-7BE02C46D85C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(2)'!$C$35:$N$35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8C81-4DDE-84F6-7BE02C46D85C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(2)'!$C$36:$N$36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8C81-4DDE-84F6-7BE02C46D85C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(2)'!$C$37:$N$37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8C81-4DDE-84F6-7BE02C46D85C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(2)'!$C$38:$N$38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8C81-4DDE-84F6-7BE02C46D85C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(2)'!$C$40:$N$40</c:f>
              <c:numCache>
                <c:formatCode>0</c:formatCode>
                <c:ptCount val="12"/>
                <c:pt idx="0">
                  <c:v>17837</c:v>
                </c:pt>
                <c:pt idx="1">
                  <c:v>29369</c:v>
                </c:pt>
                <c:pt idx="2">
                  <c:v>49416</c:v>
                </c:pt>
                <c:pt idx="3">
                  <c:v>0</c:v>
                </c:pt>
                <c:pt idx="4">
                  <c:v>0</c:v>
                </c:pt>
                <c:pt idx="5">
                  <c:v>10906</c:v>
                </c:pt>
                <c:pt idx="6">
                  <c:v>0</c:v>
                </c:pt>
                <c:pt idx="7">
                  <c:v>0</c:v>
                </c:pt>
                <c:pt idx="8">
                  <c:v>39030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8C81-4DDE-84F6-7BE02C46D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87584"/>
        <c:axId val="65659456"/>
      </c:barChart>
      <c:catAx>
        <c:axId val="83587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59456"/>
        <c:crosses val="autoZero"/>
        <c:auto val="1"/>
        <c:lblAlgn val="ctr"/>
        <c:lblOffset val="100"/>
        <c:noMultiLvlLbl val="1"/>
      </c:catAx>
      <c:valAx>
        <c:axId val="65659456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83587584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99336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(2)'!$C$8:$N$8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D4AB-4820-BBD0-DD94704AF662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(2)'!$C$9:$N$9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D4AB-4820-BBD0-DD94704AF662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(2)'!$C$10:$N$10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D4AB-4820-BBD0-DD94704AF662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(2)'!$C$11:$N$11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D4AB-4820-BBD0-DD94704AF662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(2)'!$C$12:$N$12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D4AB-4820-BBD0-DD94704AF662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(2)'!$C$13:$N$13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D4AB-4820-BBD0-DD94704AF662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(2)'!$C$14:$N$14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D4AB-4820-BBD0-DD94704AF662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(2)'!$C$15:$N$15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D4AB-4820-BBD0-DD94704AF662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(2)'!$C$16:$N$16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D4AB-4820-BBD0-DD94704AF662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(2)'!$C$17:$N$17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D4AB-4820-BBD0-DD94704AF662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(2)'!$C$18:$N$18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D4AB-4820-BBD0-DD94704AF662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(2)'!$C$19:$N$19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D4AB-4820-BBD0-DD94704AF662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(2)'!$C$20:$N$20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D4AB-4820-BBD0-DD94704AF662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(2)'!$C$21:$N$21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D4AB-4820-BBD0-DD94704AF662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(2)'!$C$22:$N$22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D4AB-4820-BBD0-DD94704AF662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(2)'!$C$23:$N$23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D4AB-4820-BBD0-DD94704AF662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(2)'!$C$24:$N$24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D4AB-4820-BBD0-DD94704AF662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(2)'!$C$25:$N$25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D4AB-4820-BBD0-DD94704AF662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(2)'!$C$26:$N$26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D4AB-4820-BBD0-DD94704AF662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(2)'!$C$27:$N$27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D4AB-4820-BBD0-DD94704AF662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(2)'!$C$28:$N$28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D4AB-4820-BBD0-DD94704AF662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(2)'!$C$29:$N$29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D4AB-4820-BBD0-DD94704AF662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(2)'!$C$30:$N$30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D4AB-4820-BBD0-DD94704AF662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(2)'!$C$31:$N$31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D4AB-4820-BBD0-DD94704AF662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(2)'!$C$32:$N$32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D4AB-4820-BBD0-DD94704AF662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(2)'!$C$33:$N$33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D4AB-4820-BBD0-DD94704AF662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(2)'!$C$34:$N$34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D4AB-4820-BBD0-DD94704AF662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(2)'!$C$35:$N$35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D4AB-4820-BBD0-DD94704AF662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(2)'!$C$36:$N$36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D4AB-4820-BBD0-DD94704AF662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(2)'!$C$37:$N$37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D4AB-4820-BBD0-DD94704AF662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(2)'!$C$38:$N$38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D4AB-4820-BBD0-DD94704AF662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(2)'!$C$42:$N$42</c:f>
              <c:numCache>
                <c:formatCode>0</c:formatCode>
                <c:ptCount val="12"/>
                <c:pt idx="0">
                  <c:v>575.38709677419354</c:v>
                </c:pt>
                <c:pt idx="1">
                  <c:v>1048.8928571428571</c:v>
                </c:pt>
                <c:pt idx="2">
                  <c:v>1594.0645161290322</c:v>
                </c:pt>
                <c:pt idx="3">
                  <c:v>0</c:v>
                </c:pt>
                <c:pt idx="4">
                  <c:v>0</c:v>
                </c:pt>
                <c:pt idx="5">
                  <c:v>363.53333333333336</c:v>
                </c:pt>
                <c:pt idx="6">
                  <c:v>0</c:v>
                </c:pt>
                <c:pt idx="7">
                  <c:v>0</c:v>
                </c:pt>
                <c:pt idx="8">
                  <c:v>419.67741935483872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D4AB-4820-BBD0-DD94704AF6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19968"/>
        <c:axId val="65663488"/>
      </c:barChart>
      <c:catAx>
        <c:axId val="992199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63488"/>
        <c:crosses val="autoZero"/>
        <c:auto val="1"/>
        <c:lblAlgn val="ctr"/>
        <c:lblOffset val="100"/>
        <c:noMultiLvlLbl val="1"/>
      </c:catAx>
      <c:valAx>
        <c:axId val="65663488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99219968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2</xdr:row>
      <xdr:rowOff>47625</xdr:rowOff>
    </xdr:from>
    <xdr:to>
      <xdr:col>23</xdr:col>
      <xdr:colOff>504825</xdr:colOff>
      <xdr:row>20</xdr:row>
      <xdr:rowOff>38100</xdr:rowOff>
    </xdr:to>
    <xdr:graphicFrame macro="">
      <xdr:nvGraphicFramePr>
        <xdr:cNvPr id="2" name="Chart 1" descr="Chart 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15</xdr:col>
      <xdr:colOff>123825</xdr:colOff>
      <xdr:row>33</xdr:row>
      <xdr:rowOff>0</xdr:rowOff>
    </xdr:from>
    <xdr:to>
      <xdr:col>25</xdr:col>
      <xdr:colOff>428625</xdr:colOff>
      <xdr:row>54</xdr:row>
      <xdr:rowOff>0</xdr:rowOff>
    </xdr:to>
    <xdr:graphicFrame macro="">
      <xdr:nvGraphicFramePr>
        <xdr:cNvPr id="3" name="Chart 2" descr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2</xdr:row>
      <xdr:rowOff>47625</xdr:rowOff>
    </xdr:from>
    <xdr:to>
      <xdr:col>23</xdr:col>
      <xdr:colOff>504825</xdr:colOff>
      <xdr:row>20</xdr:row>
      <xdr:rowOff>38100</xdr:rowOff>
    </xdr:to>
    <xdr:graphicFrame macro="">
      <xdr:nvGraphicFramePr>
        <xdr:cNvPr id="2" name="Chart 1" descr="Chart 0">
          <a:extLst>
            <a:ext uri="{FF2B5EF4-FFF2-40B4-BE49-F238E27FC236}">
              <a16:creationId xmlns:a16="http://schemas.microsoft.com/office/drawing/2014/main" id="{D44B88DC-7631-45F0-8779-E17C481664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15</xdr:col>
      <xdr:colOff>123825</xdr:colOff>
      <xdr:row>33</xdr:row>
      <xdr:rowOff>0</xdr:rowOff>
    </xdr:from>
    <xdr:to>
      <xdr:col>25</xdr:col>
      <xdr:colOff>428625</xdr:colOff>
      <xdr:row>56</xdr:row>
      <xdr:rowOff>0</xdr:rowOff>
    </xdr:to>
    <xdr:graphicFrame macro="">
      <xdr:nvGraphicFramePr>
        <xdr:cNvPr id="3" name="Chart 2" descr="Chart 1">
          <a:extLst>
            <a:ext uri="{FF2B5EF4-FFF2-40B4-BE49-F238E27FC236}">
              <a16:creationId xmlns:a16="http://schemas.microsoft.com/office/drawing/2014/main" id="{B88F5B26-F60D-4FB5-BE18-485275916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55"/>
  <sheetViews>
    <sheetView workbookViewId="0">
      <selection activeCell="I8" sqref="I8"/>
    </sheetView>
  </sheetViews>
  <sheetFormatPr defaultColWidth="17.26953125" defaultRowHeight="15" customHeight="1" x14ac:dyDescent="0.25"/>
  <cols>
    <col min="1" max="1" width="17.1796875" customWidth="1"/>
    <col min="2" max="2" width="15.54296875" customWidth="1"/>
    <col min="3" max="10" width="8" customWidth="1"/>
    <col min="11" max="11" width="10.453125" customWidth="1"/>
    <col min="12" max="26" width="8" customWidth="1"/>
  </cols>
  <sheetData>
    <row r="1" spans="1:15" ht="12.75" customHeight="1" x14ac:dyDescent="0.25">
      <c r="A1" s="2"/>
      <c r="B1" s="1"/>
      <c r="C1" s="29"/>
      <c r="D1" s="29"/>
      <c r="E1" s="29"/>
      <c r="F1" s="29"/>
      <c r="G1" s="29"/>
      <c r="H1" s="29"/>
      <c r="I1" s="29"/>
      <c r="J1" s="29"/>
      <c r="K1" s="1"/>
      <c r="L1" s="29"/>
      <c r="M1" s="29"/>
      <c r="N1" s="29"/>
      <c r="O1" s="29"/>
    </row>
    <row r="2" spans="1:15" ht="12.75" customHeight="1" x14ac:dyDescent="0.25">
      <c r="A2" s="1"/>
      <c r="B2" s="1"/>
      <c r="C2" s="29"/>
      <c r="D2" s="29"/>
      <c r="E2" s="29"/>
      <c r="F2" s="29"/>
      <c r="G2" s="29"/>
      <c r="H2" s="29"/>
      <c r="I2" s="29"/>
      <c r="J2" s="29"/>
      <c r="K2" s="1"/>
      <c r="L2" s="29"/>
      <c r="M2" s="29"/>
      <c r="N2" s="29"/>
      <c r="O2" s="29"/>
    </row>
    <row r="3" spans="1:15" ht="12.75" customHeight="1" x14ac:dyDescent="0.25">
      <c r="A3" s="1"/>
      <c r="B3" s="1"/>
      <c r="C3" s="29"/>
      <c r="D3" s="29"/>
      <c r="E3" s="29"/>
      <c r="F3" s="29"/>
      <c r="G3" s="29"/>
      <c r="H3" s="29"/>
      <c r="I3" s="29"/>
      <c r="J3" s="29"/>
      <c r="K3" s="1"/>
      <c r="L3" s="29"/>
      <c r="M3" s="29"/>
      <c r="N3" s="29"/>
      <c r="O3" s="29"/>
    </row>
    <row r="4" spans="1:15" ht="12.75" customHeight="1" x14ac:dyDescent="0.25">
      <c r="A4" s="1"/>
      <c r="B4" s="1"/>
      <c r="C4" s="29"/>
      <c r="D4" s="29"/>
      <c r="E4" s="29"/>
      <c r="F4" s="29"/>
      <c r="G4" s="29"/>
      <c r="H4" s="29"/>
      <c r="I4" s="29"/>
      <c r="J4" s="29"/>
      <c r="K4" s="1"/>
      <c r="L4" s="29"/>
      <c r="M4" s="29"/>
      <c r="N4" s="29"/>
      <c r="O4" s="29"/>
    </row>
    <row r="5" spans="1:15" ht="20.25" customHeight="1" x14ac:dyDescent="0.4">
      <c r="A5" s="1"/>
      <c r="B5" s="30" t="s">
        <v>0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12.75" customHeight="1" x14ac:dyDescent="0.25">
      <c r="A6" s="1"/>
      <c r="B6" s="1"/>
      <c r="C6" s="29"/>
      <c r="D6" s="29"/>
      <c r="E6" s="29"/>
      <c r="F6" s="29"/>
      <c r="G6" s="29"/>
      <c r="H6" s="29"/>
      <c r="I6" s="29"/>
      <c r="J6" s="29"/>
      <c r="K6" s="1"/>
      <c r="L6" s="29"/>
      <c r="M6" s="29"/>
      <c r="N6" s="29"/>
      <c r="O6" s="29"/>
    </row>
    <row r="7" spans="1:15" ht="27.75" customHeight="1" x14ac:dyDescent="0.25">
      <c r="A7" s="1"/>
      <c r="B7" s="3"/>
      <c r="C7" s="10" t="s">
        <v>1</v>
      </c>
      <c r="D7" s="10" t="s">
        <v>2</v>
      </c>
      <c r="E7" s="10" t="s">
        <v>3</v>
      </c>
      <c r="F7" s="10" t="s">
        <v>4</v>
      </c>
      <c r="G7" s="10">
        <v>0</v>
      </c>
      <c r="H7" s="10" t="s">
        <v>5</v>
      </c>
      <c r="I7" s="3" t="s">
        <v>6</v>
      </c>
      <c r="J7" s="3" t="s">
        <v>7</v>
      </c>
      <c r="K7" s="3">
        <v>12.200000000011642</v>
      </c>
      <c r="L7" s="3" t="s">
        <v>8</v>
      </c>
      <c r="M7" s="3" t="s">
        <v>9</v>
      </c>
      <c r="N7" s="3" t="s">
        <v>10</v>
      </c>
      <c r="O7" s="3"/>
    </row>
    <row r="8" spans="1:15" ht="12.75" customHeight="1" x14ac:dyDescent="0.25">
      <c r="A8" s="1"/>
      <c r="B8" s="12">
        <v>1</v>
      </c>
      <c r="C8" s="13">
        <v>0</v>
      </c>
      <c r="D8" s="13">
        <v>0</v>
      </c>
      <c r="E8" s="13">
        <v>775</v>
      </c>
      <c r="F8" s="11">
        <v>734</v>
      </c>
      <c r="G8" s="11">
        <v>0</v>
      </c>
      <c r="H8" s="11">
        <v>0</v>
      </c>
      <c r="I8" s="25"/>
      <c r="J8" s="4"/>
      <c r="K8" s="4"/>
      <c r="L8" s="4"/>
      <c r="M8" s="4"/>
      <c r="N8" s="4"/>
      <c r="O8" s="3">
        <v>1</v>
      </c>
    </row>
    <row r="9" spans="1:15" ht="12.75" customHeight="1" x14ac:dyDescent="0.25">
      <c r="A9" s="1"/>
      <c r="B9" s="12">
        <v>2</v>
      </c>
      <c r="C9" s="13">
        <v>0</v>
      </c>
      <c r="D9" s="13">
        <v>0</v>
      </c>
      <c r="E9" s="13">
        <v>0</v>
      </c>
      <c r="F9" s="11">
        <v>1036</v>
      </c>
      <c r="G9" s="11">
        <v>0</v>
      </c>
      <c r="H9" s="11">
        <v>0</v>
      </c>
      <c r="I9" s="26"/>
      <c r="J9" s="4"/>
      <c r="K9" s="4"/>
      <c r="L9" s="4"/>
      <c r="M9" s="4"/>
      <c r="N9" s="4"/>
      <c r="O9" s="3">
        <v>2</v>
      </c>
    </row>
    <row r="10" spans="1:15" ht="12.75" customHeight="1" x14ac:dyDescent="0.25">
      <c r="A10" s="1"/>
      <c r="B10" s="12">
        <v>3</v>
      </c>
      <c r="C10" s="13">
        <v>999</v>
      </c>
      <c r="D10" s="13">
        <v>0</v>
      </c>
      <c r="E10" s="13">
        <v>0</v>
      </c>
      <c r="F10" s="11">
        <v>1005</v>
      </c>
      <c r="G10" s="11">
        <v>0</v>
      </c>
      <c r="H10" s="11">
        <v>0</v>
      </c>
      <c r="I10" s="26"/>
      <c r="J10" s="4"/>
      <c r="K10" s="4"/>
      <c r="L10" s="4"/>
      <c r="M10" s="4"/>
      <c r="N10" s="4"/>
      <c r="O10" s="3">
        <v>3</v>
      </c>
    </row>
    <row r="11" spans="1:15" ht="12.75" customHeight="1" x14ac:dyDescent="0.25">
      <c r="A11" s="1"/>
      <c r="B11" s="12">
        <v>4</v>
      </c>
      <c r="C11" s="13">
        <v>806</v>
      </c>
      <c r="D11" s="13">
        <v>3421</v>
      </c>
      <c r="E11" s="13">
        <v>1458</v>
      </c>
      <c r="F11" s="11">
        <v>1066</v>
      </c>
      <c r="G11" s="11">
        <v>0</v>
      </c>
      <c r="H11" s="11">
        <v>154</v>
      </c>
      <c r="I11" s="26"/>
      <c r="J11" s="4"/>
      <c r="K11" s="4"/>
      <c r="L11" s="4"/>
      <c r="M11" s="4"/>
      <c r="N11" s="4"/>
      <c r="O11" s="3">
        <v>4</v>
      </c>
    </row>
    <row r="12" spans="1:15" ht="12.75" customHeight="1" x14ac:dyDescent="0.25">
      <c r="A12" s="1"/>
      <c r="B12" s="12">
        <v>5</v>
      </c>
      <c r="C12" s="13">
        <v>0</v>
      </c>
      <c r="D12" s="13">
        <v>460</v>
      </c>
      <c r="E12" s="13">
        <v>682</v>
      </c>
      <c r="F12" s="11">
        <v>1139</v>
      </c>
      <c r="G12" s="11">
        <v>0</v>
      </c>
      <c r="H12" s="11">
        <v>599</v>
      </c>
      <c r="I12" s="26"/>
      <c r="J12" s="4"/>
      <c r="K12" s="4"/>
      <c r="L12" s="4"/>
      <c r="M12" s="4"/>
      <c r="N12" s="4"/>
      <c r="O12" s="3">
        <v>5</v>
      </c>
    </row>
    <row r="13" spans="1:15" ht="12.75" customHeight="1" x14ac:dyDescent="0.25">
      <c r="A13" s="1"/>
      <c r="B13" s="12">
        <v>6</v>
      </c>
      <c r="C13" s="13">
        <v>0</v>
      </c>
      <c r="D13" s="13">
        <v>669</v>
      </c>
      <c r="E13" s="13">
        <v>540</v>
      </c>
      <c r="F13" s="11">
        <v>200</v>
      </c>
      <c r="G13" s="11">
        <v>882</v>
      </c>
      <c r="H13" s="11">
        <v>0</v>
      </c>
      <c r="I13" s="26"/>
      <c r="J13" s="4"/>
      <c r="K13" s="4"/>
      <c r="L13" s="4"/>
      <c r="M13" s="4"/>
      <c r="N13" s="4"/>
      <c r="O13" s="3">
        <v>6</v>
      </c>
    </row>
    <row r="14" spans="1:15" ht="12.75" customHeight="1" x14ac:dyDescent="0.25">
      <c r="A14" s="1"/>
      <c r="B14" s="12">
        <v>7</v>
      </c>
      <c r="C14" s="13">
        <v>1591</v>
      </c>
      <c r="D14" s="13">
        <v>443</v>
      </c>
      <c r="E14" s="13">
        <v>0</v>
      </c>
      <c r="F14" s="11">
        <v>0</v>
      </c>
      <c r="G14" s="11">
        <v>409</v>
      </c>
      <c r="H14" s="11">
        <v>0</v>
      </c>
      <c r="I14" s="26"/>
      <c r="J14" s="4"/>
      <c r="K14" s="4"/>
      <c r="L14" s="4"/>
      <c r="M14" s="4"/>
      <c r="N14" s="4"/>
      <c r="O14" s="3">
        <v>7</v>
      </c>
    </row>
    <row r="15" spans="1:15" ht="12.75" customHeight="1" x14ac:dyDescent="0.25">
      <c r="A15" s="1"/>
      <c r="B15" s="12">
        <v>8</v>
      </c>
      <c r="C15" s="13">
        <v>707</v>
      </c>
      <c r="D15" s="13">
        <v>686</v>
      </c>
      <c r="E15" s="13">
        <v>412</v>
      </c>
      <c r="F15" s="11">
        <v>0</v>
      </c>
      <c r="G15" s="11">
        <v>1311</v>
      </c>
      <c r="H15" s="11">
        <v>0</v>
      </c>
      <c r="I15" s="26"/>
      <c r="J15" s="4"/>
      <c r="K15" s="4"/>
      <c r="L15" s="4"/>
      <c r="M15" s="4"/>
      <c r="N15" s="4"/>
      <c r="O15" s="3">
        <v>8</v>
      </c>
    </row>
    <row r="16" spans="1:15" ht="12.75" customHeight="1" x14ac:dyDescent="0.25">
      <c r="A16" s="1"/>
      <c r="B16" s="12">
        <v>9</v>
      </c>
      <c r="C16" s="13">
        <v>1010</v>
      </c>
      <c r="D16" s="13">
        <v>0</v>
      </c>
      <c r="E16" s="13">
        <v>0</v>
      </c>
      <c r="F16" s="11">
        <v>0</v>
      </c>
      <c r="G16" s="11">
        <v>822</v>
      </c>
      <c r="H16" s="11">
        <v>0</v>
      </c>
      <c r="I16" s="26"/>
      <c r="J16" s="4"/>
      <c r="K16" s="4"/>
      <c r="L16" s="4"/>
      <c r="M16" s="4"/>
      <c r="N16" s="4"/>
      <c r="O16" s="3">
        <v>9</v>
      </c>
    </row>
    <row r="17" spans="1:15" ht="12.75" customHeight="1" x14ac:dyDescent="0.25">
      <c r="A17" s="1"/>
      <c r="B17" s="12">
        <v>10</v>
      </c>
      <c r="C17" s="13">
        <v>812</v>
      </c>
      <c r="D17" s="13">
        <v>0</v>
      </c>
      <c r="E17" s="13">
        <v>0</v>
      </c>
      <c r="F17" s="11">
        <v>0</v>
      </c>
      <c r="G17" s="11">
        <v>1398</v>
      </c>
      <c r="H17" s="11">
        <v>491</v>
      </c>
      <c r="I17" s="26"/>
      <c r="J17" s="4"/>
      <c r="K17" s="4"/>
      <c r="L17" s="4"/>
      <c r="M17" s="4"/>
      <c r="N17" s="4"/>
      <c r="O17" s="3">
        <v>10</v>
      </c>
    </row>
    <row r="18" spans="1:15" ht="12.75" customHeight="1" x14ac:dyDescent="0.25">
      <c r="A18" s="1"/>
      <c r="B18" s="12">
        <v>11</v>
      </c>
      <c r="C18" s="13">
        <v>700</v>
      </c>
      <c r="D18" s="13">
        <v>3120</v>
      </c>
      <c r="E18" s="13">
        <v>638</v>
      </c>
      <c r="F18" s="11">
        <v>0</v>
      </c>
      <c r="G18" s="11">
        <v>0</v>
      </c>
      <c r="H18" s="11">
        <v>0</v>
      </c>
      <c r="I18" s="26"/>
      <c r="J18" s="4"/>
      <c r="K18" s="4"/>
      <c r="L18" s="4"/>
      <c r="M18" s="4"/>
      <c r="N18" s="4"/>
      <c r="O18" s="3">
        <v>11</v>
      </c>
    </row>
    <row r="19" spans="1:15" ht="12.75" customHeight="1" x14ac:dyDescent="0.25">
      <c r="A19" s="1"/>
      <c r="B19" s="12">
        <v>12</v>
      </c>
      <c r="C19" s="13">
        <v>0</v>
      </c>
      <c r="D19" s="13">
        <v>708</v>
      </c>
      <c r="E19" s="13">
        <v>329</v>
      </c>
      <c r="F19" s="11">
        <v>0</v>
      </c>
      <c r="G19" s="11">
        <v>0</v>
      </c>
      <c r="H19" s="11">
        <v>27</v>
      </c>
      <c r="I19" s="26"/>
      <c r="J19" s="4"/>
      <c r="K19" s="4"/>
      <c r="L19" s="4"/>
      <c r="M19" s="4"/>
      <c r="N19" s="4"/>
      <c r="O19" s="3">
        <v>12</v>
      </c>
    </row>
    <row r="20" spans="1:15" ht="12.75" customHeight="1" x14ac:dyDescent="0.25">
      <c r="A20" s="1"/>
      <c r="B20" s="12">
        <v>13</v>
      </c>
      <c r="C20" s="13">
        <v>0</v>
      </c>
      <c r="D20" s="13">
        <v>662</v>
      </c>
      <c r="E20" s="13">
        <v>0</v>
      </c>
      <c r="F20" s="11">
        <v>0</v>
      </c>
      <c r="G20" s="11">
        <v>2673</v>
      </c>
      <c r="H20" s="11">
        <v>0</v>
      </c>
      <c r="I20" s="26"/>
      <c r="J20" s="4"/>
      <c r="K20" s="4"/>
      <c r="L20" s="4"/>
      <c r="M20" s="4"/>
      <c r="N20" s="4"/>
      <c r="O20" s="3">
        <v>13</v>
      </c>
    </row>
    <row r="21" spans="1:15" ht="12.75" customHeight="1" x14ac:dyDescent="0.25">
      <c r="A21" s="1"/>
      <c r="B21" s="12">
        <v>14</v>
      </c>
      <c r="C21" s="13">
        <v>750</v>
      </c>
      <c r="D21" s="13">
        <v>711</v>
      </c>
      <c r="E21" s="13">
        <v>0</v>
      </c>
      <c r="F21" s="11">
        <v>0</v>
      </c>
      <c r="G21" s="11">
        <v>1505</v>
      </c>
      <c r="H21" s="11">
        <v>0</v>
      </c>
      <c r="I21" s="26"/>
      <c r="J21" s="4"/>
      <c r="K21" s="4"/>
      <c r="L21" s="4"/>
      <c r="M21" s="4"/>
      <c r="N21" s="4"/>
      <c r="O21" s="3">
        <v>14</v>
      </c>
    </row>
    <row r="22" spans="1:15" ht="12.75" customHeight="1" x14ac:dyDescent="0.25">
      <c r="A22" s="1"/>
      <c r="B22" s="12">
        <v>15</v>
      </c>
      <c r="C22" s="13">
        <v>608</v>
      </c>
      <c r="D22" s="13">
        <v>712</v>
      </c>
      <c r="E22" s="13">
        <v>413</v>
      </c>
      <c r="F22" s="11">
        <v>0</v>
      </c>
      <c r="G22" s="11">
        <v>1400</v>
      </c>
      <c r="H22" s="11">
        <v>0</v>
      </c>
      <c r="I22" s="26"/>
      <c r="J22" s="4"/>
      <c r="K22" s="4"/>
      <c r="L22" s="4"/>
      <c r="M22" s="4"/>
      <c r="N22" s="4"/>
      <c r="O22" s="3">
        <v>15</v>
      </c>
    </row>
    <row r="23" spans="1:15" ht="12.75" customHeight="1" x14ac:dyDescent="0.25">
      <c r="A23" s="1"/>
      <c r="B23" s="12">
        <v>16</v>
      </c>
      <c r="C23" s="13">
        <v>792</v>
      </c>
      <c r="D23" s="13">
        <v>0</v>
      </c>
      <c r="E23" s="13">
        <v>217</v>
      </c>
      <c r="F23" s="11">
        <v>1127</v>
      </c>
      <c r="G23" s="11">
        <v>800</v>
      </c>
      <c r="H23" s="11">
        <v>0</v>
      </c>
      <c r="I23" s="26"/>
      <c r="J23" s="4"/>
      <c r="K23" s="4"/>
      <c r="L23" s="4"/>
      <c r="M23" s="4"/>
      <c r="N23" s="4"/>
      <c r="O23" s="3">
        <v>16</v>
      </c>
    </row>
    <row r="24" spans="1:15" ht="12.75" customHeight="1" x14ac:dyDescent="0.25">
      <c r="A24" s="1"/>
      <c r="B24" s="12">
        <v>17</v>
      </c>
      <c r="C24" s="13">
        <v>716</v>
      </c>
      <c r="D24" s="13">
        <v>0</v>
      </c>
      <c r="E24" s="13">
        <v>0</v>
      </c>
      <c r="F24" s="11">
        <v>600</v>
      </c>
      <c r="G24" s="11">
        <v>922</v>
      </c>
      <c r="H24" s="11">
        <v>0</v>
      </c>
      <c r="I24" s="26"/>
      <c r="J24" s="4"/>
      <c r="K24" s="4"/>
      <c r="L24" s="4"/>
      <c r="M24" s="4"/>
      <c r="N24" s="4"/>
      <c r="O24" s="3">
        <v>17</v>
      </c>
    </row>
    <row r="25" spans="1:15" ht="12.75" customHeight="1" x14ac:dyDescent="0.25">
      <c r="A25" s="1"/>
      <c r="B25" s="12">
        <v>18</v>
      </c>
      <c r="C25" s="13">
        <v>645</v>
      </c>
      <c r="D25" s="13">
        <v>3111</v>
      </c>
      <c r="E25" s="13">
        <v>0</v>
      </c>
      <c r="F25" s="11">
        <v>70</v>
      </c>
      <c r="G25" s="11">
        <v>0</v>
      </c>
      <c r="H25" s="11">
        <v>0</v>
      </c>
      <c r="I25" s="26"/>
      <c r="J25" s="4"/>
      <c r="K25" s="4"/>
      <c r="L25" s="4"/>
      <c r="M25" s="4"/>
      <c r="N25" s="4"/>
      <c r="O25" s="3">
        <v>18</v>
      </c>
    </row>
    <row r="26" spans="1:15" ht="12.75" customHeight="1" x14ac:dyDescent="0.25">
      <c r="A26" s="1"/>
      <c r="B26" s="12">
        <v>19</v>
      </c>
      <c r="C26" s="13">
        <v>0</v>
      </c>
      <c r="D26" s="13">
        <v>742</v>
      </c>
      <c r="E26" s="13">
        <v>282</v>
      </c>
      <c r="F26" s="11">
        <v>11</v>
      </c>
      <c r="G26" s="11">
        <v>0</v>
      </c>
      <c r="H26" s="11">
        <v>0</v>
      </c>
      <c r="I26" s="26"/>
      <c r="J26" s="4"/>
      <c r="K26" s="4"/>
      <c r="L26" s="4"/>
      <c r="M26" s="4"/>
      <c r="N26" s="4"/>
      <c r="O26" s="3">
        <v>19</v>
      </c>
    </row>
    <row r="27" spans="1:15" ht="12.75" customHeight="1" x14ac:dyDescent="0.25">
      <c r="A27" s="1"/>
      <c r="B27" s="12">
        <v>20</v>
      </c>
      <c r="C27" s="13">
        <v>0</v>
      </c>
      <c r="D27" s="13">
        <v>1258</v>
      </c>
      <c r="E27" s="13">
        <v>0</v>
      </c>
      <c r="F27" s="11">
        <v>0</v>
      </c>
      <c r="G27" s="11">
        <v>0</v>
      </c>
      <c r="H27" s="11">
        <v>0</v>
      </c>
      <c r="I27" s="26"/>
      <c r="J27" s="4"/>
      <c r="K27" s="4"/>
      <c r="L27" s="4"/>
      <c r="M27" s="4"/>
      <c r="N27" s="4"/>
      <c r="O27" s="3">
        <v>20</v>
      </c>
    </row>
    <row r="28" spans="1:15" ht="12.75" customHeight="1" x14ac:dyDescent="0.25">
      <c r="A28" s="1"/>
      <c r="B28" s="12">
        <v>21</v>
      </c>
      <c r="C28" s="13">
        <v>701</v>
      </c>
      <c r="D28" s="13">
        <v>679</v>
      </c>
      <c r="E28" s="13">
        <v>0</v>
      </c>
      <c r="F28" s="11">
        <v>0</v>
      </c>
      <c r="G28" s="11">
        <v>0</v>
      </c>
      <c r="H28" s="11">
        <v>0</v>
      </c>
      <c r="I28" s="26"/>
      <c r="J28" s="4"/>
      <c r="K28" s="4"/>
      <c r="L28" s="4"/>
      <c r="M28" s="4"/>
      <c r="N28" s="4"/>
      <c r="O28" s="3">
        <v>21</v>
      </c>
    </row>
    <row r="29" spans="1:15" ht="12.75" customHeight="1" x14ac:dyDescent="0.25">
      <c r="A29" s="1"/>
      <c r="B29" s="12">
        <v>22</v>
      </c>
      <c r="C29" s="13">
        <v>698</v>
      </c>
      <c r="D29" s="13">
        <v>722</v>
      </c>
      <c r="E29" s="13">
        <v>0</v>
      </c>
      <c r="F29" s="11">
        <v>789</v>
      </c>
      <c r="G29" s="11">
        <v>0</v>
      </c>
      <c r="H29" s="11">
        <v>0</v>
      </c>
      <c r="I29" s="26"/>
      <c r="J29" s="4"/>
      <c r="K29" s="4"/>
      <c r="L29" s="4"/>
      <c r="M29" s="4"/>
      <c r="N29" s="4"/>
      <c r="O29" s="3">
        <v>22</v>
      </c>
    </row>
    <row r="30" spans="1:15" ht="12.75" customHeight="1" x14ac:dyDescent="0.25">
      <c r="A30" s="1"/>
      <c r="B30" s="12">
        <v>23</v>
      </c>
      <c r="C30" s="13">
        <v>681</v>
      </c>
      <c r="D30" s="13">
        <v>0</v>
      </c>
      <c r="E30" s="13">
        <v>0</v>
      </c>
      <c r="F30" s="11">
        <v>1943</v>
      </c>
      <c r="G30" s="11">
        <v>0</v>
      </c>
      <c r="H30" s="11">
        <v>0</v>
      </c>
      <c r="I30" s="26"/>
      <c r="J30" s="4"/>
      <c r="K30" s="4"/>
      <c r="L30" s="4"/>
      <c r="M30" s="4"/>
      <c r="N30" s="4"/>
      <c r="O30" s="3">
        <v>23</v>
      </c>
    </row>
    <row r="31" spans="1:15" ht="12.75" customHeight="1" x14ac:dyDescent="0.25">
      <c r="A31" s="1"/>
      <c r="B31" s="12">
        <v>24</v>
      </c>
      <c r="C31" s="13">
        <v>754</v>
      </c>
      <c r="D31" s="13">
        <v>0</v>
      </c>
      <c r="E31" s="13">
        <v>0</v>
      </c>
      <c r="F31" s="11">
        <v>314</v>
      </c>
      <c r="G31" s="11">
        <v>0</v>
      </c>
      <c r="H31" s="11">
        <v>0</v>
      </c>
      <c r="I31" s="26"/>
      <c r="J31" s="4"/>
      <c r="K31" s="4"/>
      <c r="L31" s="4"/>
      <c r="M31" s="4"/>
      <c r="N31" s="4"/>
      <c r="O31" s="3">
        <v>24</v>
      </c>
    </row>
    <row r="32" spans="1:15" ht="12.75" customHeight="1" x14ac:dyDescent="0.25">
      <c r="A32" s="1"/>
      <c r="B32" s="12">
        <v>25</v>
      </c>
      <c r="C32" s="13">
        <v>706</v>
      </c>
      <c r="D32" s="13">
        <v>700</v>
      </c>
      <c r="E32" s="13">
        <v>0</v>
      </c>
      <c r="F32" s="11">
        <v>624</v>
      </c>
      <c r="G32" s="11">
        <v>0</v>
      </c>
      <c r="H32" s="11">
        <v>0</v>
      </c>
      <c r="I32" s="26"/>
      <c r="J32" s="4"/>
      <c r="K32" s="4"/>
      <c r="L32" s="4"/>
      <c r="M32" s="4"/>
      <c r="N32" s="4"/>
      <c r="O32" s="3">
        <v>25</v>
      </c>
    </row>
    <row r="33" spans="1:15" ht="12.75" customHeight="1" x14ac:dyDescent="0.25">
      <c r="A33" s="1"/>
      <c r="B33" s="12">
        <v>26</v>
      </c>
      <c r="C33" s="13">
        <v>0</v>
      </c>
      <c r="D33" s="13">
        <v>743</v>
      </c>
      <c r="E33" s="13">
        <v>416</v>
      </c>
      <c r="F33" s="11">
        <v>627</v>
      </c>
      <c r="G33" s="11">
        <v>0</v>
      </c>
      <c r="H33" s="11">
        <v>0</v>
      </c>
      <c r="I33" s="26"/>
      <c r="J33" s="4"/>
      <c r="K33" s="4"/>
      <c r="L33" s="4"/>
      <c r="M33" s="4"/>
      <c r="N33" s="4"/>
      <c r="O33" s="3">
        <v>26</v>
      </c>
    </row>
    <row r="34" spans="1:15" ht="12.75" customHeight="1" x14ac:dyDescent="0.25">
      <c r="A34" s="1"/>
      <c r="B34" s="12">
        <v>27</v>
      </c>
      <c r="C34" s="13">
        <v>0</v>
      </c>
      <c r="D34" s="13">
        <v>590</v>
      </c>
      <c r="E34" s="13">
        <v>354</v>
      </c>
      <c r="F34" s="11">
        <v>0</v>
      </c>
      <c r="G34" s="11">
        <v>0</v>
      </c>
      <c r="H34" s="11">
        <v>0</v>
      </c>
      <c r="I34" s="26"/>
      <c r="J34" s="4"/>
      <c r="K34" s="4"/>
      <c r="L34" s="4"/>
      <c r="M34" s="4"/>
      <c r="N34" s="4"/>
      <c r="O34" s="3">
        <v>27</v>
      </c>
    </row>
    <row r="35" spans="1:15" ht="12.75" customHeight="1" x14ac:dyDescent="0.25">
      <c r="A35" s="1"/>
      <c r="B35" s="12">
        <v>28</v>
      </c>
      <c r="C35" s="13">
        <v>683</v>
      </c>
      <c r="D35" s="13">
        <v>710</v>
      </c>
      <c r="E35" s="13">
        <v>319</v>
      </c>
      <c r="F35" s="11">
        <v>0</v>
      </c>
      <c r="G35" s="11">
        <v>0</v>
      </c>
      <c r="H35" s="11">
        <v>0</v>
      </c>
      <c r="I35" s="26"/>
      <c r="J35" s="4"/>
      <c r="K35" s="4"/>
      <c r="L35" s="4"/>
      <c r="M35" s="4"/>
      <c r="N35" s="4"/>
      <c r="O35" s="3">
        <v>28</v>
      </c>
    </row>
    <row r="36" spans="1:15" ht="12.75" customHeight="1" x14ac:dyDescent="0.25">
      <c r="A36" s="1"/>
      <c r="B36" s="12">
        <v>29</v>
      </c>
      <c r="C36" s="13">
        <v>689</v>
      </c>
      <c r="D36" s="14"/>
      <c r="E36" s="13">
        <v>337</v>
      </c>
      <c r="F36" s="11">
        <v>599</v>
      </c>
      <c r="G36" s="11">
        <v>0</v>
      </c>
      <c r="H36" s="11">
        <v>0</v>
      </c>
      <c r="I36" s="26"/>
      <c r="J36" s="4"/>
      <c r="K36" s="4"/>
      <c r="L36" s="4"/>
      <c r="M36" s="4"/>
      <c r="N36" s="4"/>
      <c r="O36" s="3">
        <v>29</v>
      </c>
    </row>
    <row r="37" spans="1:15" ht="12.75" customHeight="1" x14ac:dyDescent="0.25">
      <c r="A37" s="1"/>
      <c r="B37" s="12">
        <v>30</v>
      </c>
      <c r="C37" s="13">
        <v>710</v>
      </c>
      <c r="D37" s="14"/>
      <c r="E37" s="13">
        <v>0</v>
      </c>
      <c r="F37" s="11">
        <v>898</v>
      </c>
      <c r="G37" s="11">
        <v>0</v>
      </c>
      <c r="H37" s="11">
        <v>0</v>
      </c>
      <c r="I37" s="26"/>
      <c r="J37" s="4"/>
      <c r="K37" s="4"/>
      <c r="L37" s="4"/>
      <c r="M37" s="4"/>
      <c r="N37" s="4"/>
      <c r="O37" s="3">
        <v>30</v>
      </c>
    </row>
    <row r="38" spans="1:15" ht="12.75" customHeight="1" x14ac:dyDescent="0.25">
      <c r="A38" s="1"/>
      <c r="B38" s="12">
        <v>31</v>
      </c>
      <c r="C38" s="13">
        <v>707</v>
      </c>
      <c r="D38" s="14"/>
      <c r="E38" s="13">
        <v>0</v>
      </c>
      <c r="F38" s="11">
        <v>0</v>
      </c>
      <c r="G38" s="11">
        <v>0</v>
      </c>
      <c r="H38" s="11">
        <v>0</v>
      </c>
      <c r="I38" s="26"/>
      <c r="J38" s="4"/>
      <c r="K38" s="5"/>
      <c r="L38" s="4"/>
      <c r="M38" s="5"/>
      <c r="N38" s="4"/>
      <c r="O38" s="3">
        <v>31</v>
      </c>
    </row>
    <row r="39" spans="1:15" ht="12.75" customHeight="1" x14ac:dyDescent="0.25">
      <c r="A39" s="1"/>
      <c r="B39" s="1" t="s">
        <v>11</v>
      </c>
      <c r="C39" s="6">
        <f t="shared" ref="C39:N39" si="0">SUM(C8:C38)</f>
        <v>16465</v>
      </c>
      <c r="D39" s="6">
        <f t="shared" si="0"/>
        <v>20847</v>
      </c>
      <c r="E39" s="6">
        <f t="shared" si="0"/>
        <v>7172</v>
      </c>
      <c r="F39" s="6">
        <f t="shared" si="0"/>
        <v>12782</v>
      </c>
      <c r="G39" s="6">
        <f t="shared" si="0"/>
        <v>12122</v>
      </c>
      <c r="H39" s="6">
        <f t="shared" si="0"/>
        <v>1271</v>
      </c>
      <c r="I39" s="6">
        <f t="shared" si="0"/>
        <v>0</v>
      </c>
      <c r="J39" s="6">
        <f t="shared" si="0"/>
        <v>0</v>
      </c>
      <c r="K39" s="6">
        <f t="shared" si="0"/>
        <v>0</v>
      </c>
      <c r="L39" s="6">
        <f t="shared" si="0"/>
        <v>0</v>
      </c>
      <c r="M39" s="6">
        <f t="shared" si="0"/>
        <v>0</v>
      </c>
      <c r="N39" s="6">
        <f t="shared" si="0"/>
        <v>0</v>
      </c>
      <c r="O39" s="29"/>
    </row>
    <row r="40" spans="1:15" ht="12.75" customHeight="1" x14ac:dyDescent="0.25">
      <c r="A40" s="1"/>
      <c r="B40" s="1" t="s">
        <v>12</v>
      </c>
      <c r="C40" s="6">
        <f>C39/31</f>
        <v>531.12903225806451</v>
      </c>
      <c r="D40" s="6">
        <f>D39/28</f>
        <v>744.53571428571433</v>
      </c>
      <c r="E40" s="6">
        <f>E39/31</f>
        <v>231.35483870967741</v>
      </c>
      <c r="F40" s="6">
        <f>F39/30</f>
        <v>426.06666666666666</v>
      </c>
      <c r="G40" s="6">
        <f>G39/31</f>
        <v>391.03225806451616</v>
      </c>
      <c r="H40" s="6">
        <f>H39/30</f>
        <v>42.366666666666667</v>
      </c>
      <c r="I40" s="6">
        <f t="shared" ref="I40:N40" si="1">I39/31</f>
        <v>0</v>
      </c>
      <c r="J40" s="6">
        <f t="shared" si="1"/>
        <v>0</v>
      </c>
      <c r="K40" s="6">
        <f t="shared" si="1"/>
        <v>0</v>
      </c>
      <c r="L40" s="6">
        <f t="shared" si="1"/>
        <v>0</v>
      </c>
      <c r="M40" s="6">
        <f t="shared" si="1"/>
        <v>0</v>
      </c>
      <c r="N40" s="6">
        <f t="shared" si="1"/>
        <v>0</v>
      </c>
      <c r="O40" s="29"/>
    </row>
    <row r="41" spans="1:15" ht="12.75" customHeight="1" x14ac:dyDescent="0.25">
      <c r="A41" s="1"/>
      <c r="B41" s="1" t="s">
        <v>13</v>
      </c>
      <c r="C41" s="6">
        <f>C39</f>
        <v>16465</v>
      </c>
      <c r="D41" s="6">
        <f t="shared" ref="D41:N41" si="2">C41+D39</f>
        <v>37312</v>
      </c>
      <c r="E41" s="6">
        <f t="shared" si="2"/>
        <v>44484</v>
      </c>
      <c r="F41" s="6">
        <f t="shared" si="2"/>
        <v>57266</v>
      </c>
      <c r="G41" s="6">
        <f t="shared" si="2"/>
        <v>69388</v>
      </c>
      <c r="H41" s="6">
        <f t="shared" si="2"/>
        <v>70659</v>
      </c>
      <c r="I41" s="6">
        <f t="shared" si="2"/>
        <v>70659</v>
      </c>
      <c r="J41" s="6">
        <f t="shared" si="2"/>
        <v>70659</v>
      </c>
      <c r="K41" s="6">
        <f t="shared" si="2"/>
        <v>70659</v>
      </c>
      <c r="L41" s="6">
        <f t="shared" si="2"/>
        <v>70659</v>
      </c>
      <c r="M41" s="6">
        <f t="shared" si="2"/>
        <v>70659</v>
      </c>
      <c r="N41" s="6">
        <f t="shared" si="2"/>
        <v>70659</v>
      </c>
      <c r="O41" s="29"/>
    </row>
    <row r="42" spans="1:15" ht="12.75" customHeight="1" x14ac:dyDescent="0.25">
      <c r="A42" s="1"/>
      <c r="B42" s="1"/>
      <c r="C42" s="29"/>
      <c r="D42" s="29"/>
      <c r="E42" s="29"/>
      <c r="F42" s="29"/>
      <c r="G42" s="29"/>
      <c r="H42" s="29"/>
      <c r="I42" s="29"/>
      <c r="J42" s="29"/>
      <c r="K42" s="1"/>
      <c r="L42" s="29"/>
      <c r="M42" s="29"/>
      <c r="N42" s="29"/>
      <c r="O42" s="29"/>
    </row>
    <row r="43" spans="1:15" ht="12.75" customHeight="1" x14ac:dyDescent="0.25">
      <c r="A43" s="1"/>
      <c r="B43" s="7" t="s">
        <v>14</v>
      </c>
      <c r="C43" s="7"/>
      <c r="D43" s="7"/>
      <c r="E43" s="8">
        <f t="shared" ref="E43:E44" si="3">C39+D39+E39</f>
        <v>44484</v>
      </c>
      <c r="F43" s="7"/>
      <c r="G43" s="7"/>
      <c r="H43" s="8">
        <f>F39+G39+H39</f>
        <v>26175</v>
      </c>
      <c r="I43" s="7"/>
      <c r="J43" s="7"/>
      <c r="K43" s="8">
        <f>+I39+J39+K39</f>
        <v>0</v>
      </c>
      <c r="L43" s="7"/>
      <c r="M43" s="7"/>
      <c r="N43" s="8">
        <f>L39+M39+N39</f>
        <v>0</v>
      </c>
      <c r="O43" s="29"/>
    </row>
    <row r="44" spans="1:15" ht="12.75" customHeight="1" x14ac:dyDescent="0.25">
      <c r="A44" s="1"/>
      <c r="B44" s="1"/>
      <c r="C44" s="29"/>
      <c r="D44" s="29"/>
      <c r="E44" s="6">
        <f t="shared" si="3"/>
        <v>1507.0195852534562</v>
      </c>
      <c r="F44" s="29"/>
      <c r="G44" s="29"/>
      <c r="H44" s="29"/>
      <c r="I44" s="29"/>
      <c r="J44" s="29"/>
      <c r="K44" s="1"/>
      <c r="L44" s="29"/>
      <c r="M44" s="29"/>
      <c r="N44" s="29"/>
      <c r="O44" s="29"/>
    </row>
    <row r="45" spans="1:15" ht="12.75" customHeight="1" x14ac:dyDescent="0.25">
      <c r="A45" s="1"/>
      <c r="B45" s="1"/>
      <c r="C45" s="29"/>
      <c r="D45" s="29"/>
      <c r="E45" s="29"/>
      <c r="F45" s="29"/>
      <c r="G45" s="29"/>
      <c r="H45" s="29"/>
      <c r="I45" s="29"/>
      <c r="J45" s="29"/>
      <c r="K45" s="1"/>
      <c r="L45" s="29"/>
      <c r="M45" s="29"/>
      <c r="N45" s="29"/>
      <c r="O45" s="29"/>
    </row>
    <row r="46" spans="1:15" ht="12.75" customHeight="1" x14ac:dyDescent="0.25">
      <c r="A46" s="1"/>
      <c r="B46" s="1"/>
      <c r="C46" s="29"/>
      <c r="D46" s="29"/>
      <c r="E46" s="29"/>
      <c r="F46" s="29"/>
      <c r="G46" s="29"/>
      <c r="H46" s="29"/>
      <c r="I46" s="29"/>
      <c r="J46" s="29"/>
      <c r="K46" s="1"/>
      <c r="L46" s="29"/>
      <c r="M46" s="29"/>
      <c r="N46" s="29"/>
      <c r="O46" s="29"/>
    </row>
    <row r="47" spans="1:15" ht="12.75" customHeight="1" x14ac:dyDescent="0.25">
      <c r="A47" s="1"/>
      <c r="B47" s="1"/>
      <c r="C47" s="29"/>
      <c r="D47" s="29"/>
      <c r="E47" s="29"/>
      <c r="F47" s="29"/>
      <c r="G47" s="29"/>
      <c r="H47" s="29"/>
      <c r="I47" s="29"/>
      <c r="J47" s="29"/>
      <c r="K47" s="1"/>
      <c r="L47" s="29"/>
      <c r="M47" s="29"/>
      <c r="N47" s="29"/>
      <c r="O47" s="29"/>
    </row>
    <row r="48" spans="1:15" ht="12.75" customHeight="1" x14ac:dyDescent="0.25">
      <c r="A48" s="1"/>
      <c r="B48" s="1"/>
      <c r="C48" s="29"/>
      <c r="D48" s="29"/>
      <c r="E48" s="29"/>
      <c r="F48" s="29"/>
      <c r="G48" s="29"/>
      <c r="H48" s="29"/>
      <c r="I48" s="29"/>
      <c r="J48" s="29"/>
      <c r="K48" s="1"/>
      <c r="L48" s="29"/>
      <c r="M48" s="29"/>
      <c r="N48" s="29"/>
      <c r="O48" s="29"/>
    </row>
    <row r="49" spans="1:11" ht="12.75" customHeight="1" x14ac:dyDescent="0.25">
      <c r="A49" s="1"/>
      <c r="B49" s="1"/>
      <c r="C49" s="29"/>
      <c r="D49" s="29"/>
      <c r="E49" s="29"/>
      <c r="F49" s="29"/>
      <c r="G49" s="29"/>
      <c r="H49" s="29"/>
      <c r="I49" s="29"/>
      <c r="J49" s="29"/>
      <c r="K49" s="1"/>
    </row>
    <row r="50" spans="1:11" ht="12.75" customHeight="1" x14ac:dyDescent="0.25">
      <c r="A50" s="1"/>
      <c r="B50" s="1"/>
      <c r="C50" s="29"/>
      <c r="D50" s="29"/>
      <c r="E50" s="29"/>
      <c r="F50" s="29"/>
      <c r="G50" s="29"/>
      <c r="H50" s="29"/>
      <c r="I50" s="29"/>
      <c r="J50" s="29"/>
      <c r="K50" s="1"/>
    </row>
    <row r="51" spans="1:11" ht="12.75" customHeight="1" x14ac:dyDescent="0.25">
      <c r="A51" s="1"/>
      <c r="B51" s="1"/>
      <c r="C51" s="29"/>
      <c r="D51" s="29"/>
      <c r="E51" s="29"/>
      <c r="F51" s="29"/>
      <c r="G51" s="29"/>
      <c r="H51" s="29"/>
      <c r="I51" s="29"/>
      <c r="J51" s="29"/>
      <c r="K51" s="1"/>
    </row>
    <row r="52" spans="1:11" ht="12.75" customHeight="1" x14ac:dyDescent="0.25">
      <c r="A52" s="1"/>
      <c r="B52" s="1"/>
      <c r="C52" s="29"/>
      <c r="D52" s="29"/>
      <c r="E52" s="29"/>
      <c r="F52" s="29"/>
      <c r="G52" s="29"/>
      <c r="H52" s="29"/>
      <c r="I52" s="29"/>
      <c r="J52" s="29"/>
      <c r="K52" s="1"/>
    </row>
    <row r="53" spans="1:11" ht="12.75" customHeight="1" x14ac:dyDescent="0.25">
      <c r="A53" s="1"/>
      <c r="B53" s="1"/>
      <c r="C53" s="29"/>
      <c r="D53" s="29"/>
      <c r="E53" s="29"/>
      <c r="F53" s="29"/>
      <c r="G53" s="29"/>
      <c r="H53" s="29"/>
      <c r="I53" s="29"/>
      <c r="J53" s="29"/>
      <c r="K53" s="1"/>
    </row>
    <row r="54" spans="1:11" ht="12.75" customHeight="1" x14ac:dyDescent="0.25">
      <c r="A54" s="1"/>
      <c r="B54" s="1"/>
      <c r="C54" s="29"/>
      <c r="D54" s="29"/>
      <c r="E54" s="29"/>
      <c r="F54" s="29"/>
      <c r="G54" s="29"/>
      <c r="H54" s="29"/>
      <c r="I54" s="29"/>
      <c r="J54" s="29"/>
      <c r="K54" s="1"/>
    </row>
    <row r="55" spans="1:11" ht="12.75" customHeight="1" x14ac:dyDescent="0.25">
      <c r="A55" s="1"/>
      <c r="B55" s="1"/>
      <c r="C55" s="29"/>
      <c r="D55" s="29"/>
      <c r="E55" s="29"/>
      <c r="F55" s="29"/>
      <c r="G55" s="29"/>
      <c r="H55" s="29"/>
      <c r="I55" s="29"/>
      <c r="J55" s="29"/>
      <c r="K55" s="1"/>
    </row>
  </sheetData>
  <mergeCells count="1">
    <mergeCell ref="B5:O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52A2-310F-41A4-A259-1A37ED5D7861}">
  <sheetPr>
    <tabColor rgb="FFFFFF00"/>
  </sheetPr>
  <dimension ref="A1:Z57"/>
  <sheetViews>
    <sheetView tabSelected="1" topLeftCell="D1" zoomScale="90" zoomScaleNormal="90" workbookViewId="0">
      <selection activeCell="K43" sqref="K43"/>
    </sheetView>
  </sheetViews>
  <sheetFormatPr defaultColWidth="17.26953125" defaultRowHeight="15" customHeight="1" x14ac:dyDescent="0.25"/>
  <cols>
    <col min="1" max="1" width="17.1796875" style="9" customWidth="1"/>
    <col min="2" max="2" width="15.54296875" style="9" customWidth="1"/>
    <col min="3" max="10" width="8" style="9" customWidth="1"/>
    <col min="11" max="11" width="10.453125" style="9" customWidth="1"/>
    <col min="12" max="26" width="8" style="9" customWidth="1"/>
    <col min="27" max="16384" width="17.26953125" style="9"/>
  </cols>
  <sheetData>
    <row r="1" spans="1:15" ht="12.75" customHeight="1" x14ac:dyDescent="0.25">
      <c r="A1" s="2"/>
      <c r="B1" s="1"/>
      <c r="C1" s="29"/>
      <c r="D1" s="29"/>
      <c r="E1" s="29"/>
      <c r="F1" s="29"/>
      <c r="G1" s="29"/>
      <c r="H1" s="29"/>
      <c r="I1" s="29"/>
      <c r="J1" s="29"/>
      <c r="K1" s="1"/>
      <c r="L1" s="29"/>
      <c r="M1" s="29"/>
      <c r="N1" s="29"/>
      <c r="O1" s="29"/>
    </row>
    <row r="2" spans="1:15" ht="12.75" customHeight="1" x14ac:dyDescent="0.25">
      <c r="A2" s="1"/>
      <c r="B2" s="1"/>
      <c r="C2" s="29"/>
      <c r="D2" s="29"/>
      <c r="E2" s="29"/>
      <c r="F2" s="29"/>
      <c r="G2" s="29"/>
      <c r="H2" s="29"/>
      <c r="I2" s="29"/>
      <c r="J2" s="29"/>
      <c r="K2" s="1"/>
      <c r="L2" s="29"/>
      <c r="M2" s="29"/>
      <c r="N2" s="29"/>
      <c r="O2" s="29"/>
    </row>
    <row r="3" spans="1:15" ht="12.75" customHeight="1" x14ac:dyDescent="0.25">
      <c r="A3" s="1"/>
      <c r="B3" s="1"/>
      <c r="C3" s="29"/>
      <c r="D3" s="29"/>
      <c r="E3" s="29"/>
      <c r="F3" s="29"/>
      <c r="G3" s="29"/>
      <c r="H3" s="29"/>
      <c r="I3" s="29"/>
      <c r="J3" s="29"/>
      <c r="K3" s="1"/>
      <c r="L3" s="29"/>
      <c r="M3" s="29"/>
      <c r="N3" s="29"/>
      <c r="O3" s="29"/>
    </row>
    <row r="4" spans="1:15" ht="12.75" customHeight="1" x14ac:dyDescent="0.25">
      <c r="A4" s="1"/>
      <c r="B4" s="1" t="s">
        <v>15</v>
      </c>
      <c r="C4" s="29"/>
      <c r="D4" s="29"/>
      <c r="E4" s="29"/>
      <c r="F4" s="29"/>
      <c r="G4" s="29"/>
      <c r="H4" s="29"/>
      <c r="I4" s="29"/>
      <c r="J4" s="29"/>
      <c r="K4" s="1"/>
      <c r="L4" s="29"/>
      <c r="M4" s="29"/>
      <c r="N4" s="29"/>
      <c r="O4" s="29"/>
    </row>
    <row r="5" spans="1:15" ht="20.25" customHeight="1" x14ac:dyDescent="0.4">
      <c r="A5" s="1"/>
      <c r="B5" s="30" t="s">
        <v>16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12.75" customHeight="1" x14ac:dyDescent="0.25">
      <c r="A6" s="1"/>
      <c r="B6" s="1"/>
      <c r="C6" s="29"/>
      <c r="D6" s="29"/>
      <c r="E6" s="29"/>
      <c r="F6" s="29"/>
      <c r="G6" s="29"/>
      <c r="H6" s="29"/>
      <c r="I6" s="29"/>
      <c r="J6" s="29"/>
      <c r="K6" s="1"/>
      <c r="L6" s="29"/>
      <c r="M6" s="29"/>
      <c r="N6" s="29"/>
      <c r="O6" s="29"/>
    </row>
    <row r="7" spans="1:15" ht="27.75" customHeight="1" x14ac:dyDescent="0.25">
      <c r="A7" s="1"/>
      <c r="B7" s="3"/>
      <c r="C7" s="10" t="s">
        <v>1</v>
      </c>
      <c r="D7" s="10" t="s">
        <v>2</v>
      </c>
      <c r="E7" s="10" t="s">
        <v>3</v>
      </c>
      <c r="F7" s="10" t="s">
        <v>4</v>
      </c>
      <c r="G7" s="10" t="s">
        <v>17</v>
      </c>
      <c r="H7" s="10" t="s">
        <v>5</v>
      </c>
      <c r="I7" s="3" t="s">
        <v>6</v>
      </c>
      <c r="J7" s="3" t="s">
        <v>7</v>
      </c>
      <c r="K7" s="3" t="s">
        <v>18</v>
      </c>
      <c r="L7" s="3" t="s">
        <v>8</v>
      </c>
      <c r="M7" s="3" t="s">
        <v>9</v>
      </c>
      <c r="N7" s="3" t="s">
        <v>10</v>
      </c>
      <c r="O7" s="3"/>
    </row>
    <row r="8" spans="1:15" ht="12.75" customHeight="1" x14ac:dyDescent="0.25">
      <c r="A8" s="1"/>
      <c r="B8" s="12">
        <v>1</v>
      </c>
      <c r="C8" s="13"/>
      <c r="D8" s="13"/>
      <c r="E8" s="13"/>
      <c r="F8" s="11"/>
      <c r="G8" s="11"/>
      <c r="H8" s="11"/>
      <c r="I8" s="25"/>
      <c r="J8" s="4"/>
      <c r="K8" s="4"/>
      <c r="L8" s="4"/>
      <c r="M8" s="4"/>
      <c r="N8" s="4"/>
      <c r="O8" s="3">
        <v>1</v>
      </c>
    </row>
    <row r="9" spans="1:15" ht="12.75" customHeight="1" x14ac:dyDescent="0.25">
      <c r="A9" s="1"/>
      <c r="B9" s="12">
        <v>2</v>
      </c>
      <c r="C9" s="13"/>
      <c r="D9" s="13"/>
      <c r="E9" s="13"/>
      <c r="F9" s="11"/>
      <c r="G9" s="11"/>
      <c r="H9" s="11"/>
      <c r="I9" s="26"/>
      <c r="J9" s="4"/>
      <c r="K9" s="4"/>
      <c r="L9" s="4"/>
      <c r="M9" s="4"/>
      <c r="N9" s="4"/>
      <c r="O9" s="3">
        <v>2</v>
      </c>
    </row>
    <row r="10" spans="1:15" ht="12.75" customHeight="1" x14ac:dyDescent="0.25">
      <c r="A10" s="1"/>
      <c r="B10" s="12">
        <v>3</v>
      </c>
      <c r="C10" s="13"/>
      <c r="D10" s="13"/>
      <c r="E10" s="13"/>
      <c r="F10" s="11"/>
      <c r="G10" s="11"/>
      <c r="H10" s="11"/>
      <c r="I10" s="26"/>
      <c r="J10" s="4"/>
      <c r="K10" s="4"/>
      <c r="L10" s="4"/>
      <c r="M10" s="4"/>
      <c r="N10" s="4"/>
      <c r="O10" s="3">
        <v>3</v>
      </c>
    </row>
    <row r="11" spans="1:15" ht="12.75" customHeight="1" x14ac:dyDescent="0.25">
      <c r="A11" s="1"/>
      <c r="B11" s="12">
        <v>4</v>
      </c>
      <c r="C11" s="13"/>
      <c r="D11" s="13"/>
      <c r="E11" s="13"/>
      <c r="F11" s="11"/>
      <c r="G11" s="11"/>
      <c r="H11" s="11"/>
      <c r="I11" s="26"/>
      <c r="J11" s="4"/>
      <c r="K11" s="4"/>
      <c r="L11" s="4"/>
      <c r="M11" s="4"/>
      <c r="N11" s="4"/>
      <c r="O11" s="3">
        <v>4</v>
      </c>
    </row>
    <row r="12" spans="1:15" ht="12.75" customHeight="1" x14ac:dyDescent="0.25">
      <c r="A12" s="1"/>
      <c r="B12" s="12">
        <v>5</v>
      </c>
      <c r="C12" s="13"/>
      <c r="D12" s="13"/>
      <c r="E12" s="13"/>
      <c r="F12" s="11"/>
      <c r="G12" s="11"/>
      <c r="H12" s="11"/>
      <c r="I12" s="26"/>
      <c r="J12" s="4"/>
      <c r="K12" s="4"/>
      <c r="L12" s="4"/>
      <c r="M12" s="4"/>
      <c r="N12" s="4"/>
      <c r="O12" s="3">
        <v>5</v>
      </c>
    </row>
    <row r="13" spans="1:15" ht="12.75" customHeight="1" x14ac:dyDescent="0.25">
      <c r="A13" s="1"/>
      <c r="B13" s="12">
        <v>6</v>
      </c>
      <c r="C13" s="13"/>
      <c r="D13" s="13"/>
      <c r="E13" s="13"/>
      <c r="F13" s="11"/>
      <c r="G13" s="11"/>
      <c r="H13" s="11"/>
      <c r="I13" s="26"/>
      <c r="J13" s="4"/>
      <c r="K13" s="4"/>
      <c r="L13" s="4"/>
      <c r="M13" s="4"/>
      <c r="N13" s="4"/>
      <c r="O13" s="3">
        <v>6</v>
      </c>
    </row>
    <row r="14" spans="1:15" ht="12.75" customHeight="1" x14ac:dyDescent="0.25">
      <c r="A14" s="1"/>
      <c r="B14" s="12">
        <v>7</v>
      </c>
      <c r="C14" s="13"/>
      <c r="D14" s="13"/>
      <c r="E14" s="13"/>
      <c r="F14" s="11"/>
      <c r="G14" s="11"/>
      <c r="H14" s="11"/>
      <c r="I14" s="26"/>
      <c r="J14" s="4"/>
      <c r="K14" s="4"/>
      <c r="L14" s="4"/>
      <c r="M14" s="4"/>
      <c r="N14" s="4"/>
      <c r="O14" s="3">
        <v>7</v>
      </c>
    </row>
    <row r="15" spans="1:15" ht="12.75" customHeight="1" x14ac:dyDescent="0.25">
      <c r="A15" s="1"/>
      <c r="B15" s="12">
        <v>8</v>
      </c>
      <c r="C15" s="13"/>
      <c r="D15" s="13"/>
      <c r="E15" s="13"/>
      <c r="F15" s="11"/>
      <c r="G15" s="11"/>
      <c r="H15" s="11"/>
      <c r="I15" s="26"/>
      <c r="J15" s="4"/>
      <c r="K15" s="4"/>
      <c r="L15" s="4"/>
      <c r="M15" s="4"/>
      <c r="N15" s="4"/>
      <c r="O15" s="3">
        <v>8</v>
      </c>
    </row>
    <row r="16" spans="1:15" ht="12.75" customHeight="1" x14ac:dyDescent="0.25">
      <c r="A16" s="1"/>
      <c r="B16" s="12">
        <v>9</v>
      </c>
      <c r="C16" s="13"/>
      <c r="D16" s="13"/>
      <c r="E16" s="13"/>
      <c r="F16" s="11"/>
      <c r="G16" s="11"/>
      <c r="H16" s="11"/>
      <c r="I16" s="26"/>
      <c r="J16" s="4"/>
      <c r="K16" s="4"/>
      <c r="L16" s="4"/>
      <c r="M16" s="4"/>
      <c r="N16" s="4"/>
      <c r="O16" s="3">
        <v>9</v>
      </c>
    </row>
    <row r="17" spans="1:15" ht="12.75" customHeight="1" x14ac:dyDescent="0.25">
      <c r="A17" s="1"/>
      <c r="B17" s="12">
        <v>10</v>
      </c>
      <c r="C17" s="13"/>
      <c r="D17" s="13"/>
      <c r="E17" s="13"/>
      <c r="F17" s="11"/>
      <c r="G17" s="11"/>
      <c r="H17" s="11"/>
      <c r="I17" s="26"/>
      <c r="J17" s="4"/>
      <c r="K17" s="4"/>
      <c r="L17" s="4"/>
      <c r="M17" s="4"/>
      <c r="N17" s="4"/>
      <c r="O17" s="3">
        <v>10</v>
      </c>
    </row>
    <row r="18" spans="1:15" ht="12.75" customHeight="1" x14ac:dyDescent="0.25">
      <c r="A18" s="1"/>
      <c r="B18" s="12">
        <v>11</v>
      </c>
      <c r="C18" s="13"/>
      <c r="D18" s="13"/>
      <c r="E18" s="13"/>
      <c r="F18" s="11"/>
      <c r="G18" s="11"/>
      <c r="H18" s="11"/>
      <c r="I18" s="26"/>
      <c r="J18" s="4"/>
      <c r="K18" s="4"/>
      <c r="L18" s="4"/>
      <c r="M18" s="4"/>
      <c r="N18" s="4"/>
      <c r="O18" s="3">
        <v>11</v>
      </c>
    </row>
    <row r="19" spans="1:15" ht="12.75" customHeight="1" x14ac:dyDescent="0.25">
      <c r="A19" s="1"/>
      <c r="B19" s="12">
        <v>12</v>
      </c>
      <c r="C19" s="13"/>
      <c r="D19" s="13"/>
      <c r="E19" s="13"/>
      <c r="F19" s="11"/>
      <c r="G19" s="11"/>
      <c r="H19" s="11"/>
      <c r="I19" s="26"/>
      <c r="J19" s="4"/>
      <c r="K19" s="4"/>
      <c r="L19" s="4"/>
      <c r="M19" s="4"/>
      <c r="N19" s="4"/>
      <c r="O19" s="3">
        <v>12</v>
      </c>
    </row>
    <row r="20" spans="1:15" ht="12.75" customHeight="1" x14ac:dyDescent="0.25">
      <c r="A20" s="1"/>
      <c r="B20" s="12">
        <v>13</v>
      </c>
      <c r="C20" s="13"/>
      <c r="D20" s="13"/>
      <c r="E20" s="13"/>
      <c r="F20" s="11"/>
      <c r="G20" s="11"/>
      <c r="H20" s="11"/>
      <c r="I20" s="26"/>
      <c r="J20" s="4"/>
      <c r="K20" s="4"/>
      <c r="L20" s="4"/>
      <c r="M20" s="4"/>
      <c r="N20" s="4"/>
      <c r="O20" s="3">
        <v>13</v>
      </c>
    </row>
    <row r="21" spans="1:15" ht="12.75" customHeight="1" x14ac:dyDescent="0.25">
      <c r="A21" s="1"/>
      <c r="B21" s="12">
        <v>14</v>
      </c>
      <c r="C21" s="13"/>
      <c r="D21" s="13"/>
      <c r="E21" s="13"/>
      <c r="F21" s="11"/>
      <c r="G21" s="11"/>
      <c r="H21" s="11"/>
      <c r="I21" s="26"/>
      <c r="J21" s="4"/>
      <c r="K21" s="4"/>
      <c r="L21" s="4"/>
      <c r="M21" s="4"/>
      <c r="N21" s="4"/>
      <c r="O21" s="3">
        <v>14</v>
      </c>
    </row>
    <row r="22" spans="1:15" ht="12.75" customHeight="1" x14ac:dyDescent="0.25">
      <c r="A22" s="1"/>
      <c r="B22" s="12">
        <v>15</v>
      </c>
      <c r="C22" s="13"/>
      <c r="D22" s="13"/>
      <c r="E22" s="13"/>
      <c r="F22" s="11"/>
      <c r="G22" s="11"/>
      <c r="H22" s="11"/>
      <c r="I22" s="26"/>
      <c r="J22" s="4"/>
      <c r="K22" s="4"/>
      <c r="L22" s="4"/>
      <c r="M22" s="4"/>
      <c r="N22" s="4"/>
      <c r="O22" s="3">
        <v>15</v>
      </c>
    </row>
    <row r="23" spans="1:15" ht="12.75" customHeight="1" x14ac:dyDescent="0.25">
      <c r="A23" s="1"/>
      <c r="B23" s="12">
        <v>16</v>
      </c>
      <c r="C23" s="13"/>
      <c r="D23" s="13"/>
      <c r="E23" s="13"/>
      <c r="F23" s="11"/>
      <c r="G23" s="11"/>
      <c r="H23" s="11"/>
      <c r="I23" s="26"/>
      <c r="J23" s="4"/>
      <c r="K23" s="4"/>
      <c r="L23" s="4"/>
      <c r="M23" s="4"/>
      <c r="N23" s="4"/>
      <c r="O23" s="3">
        <v>16</v>
      </c>
    </row>
    <row r="24" spans="1:15" ht="12.75" customHeight="1" x14ac:dyDescent="0.25">
      <c r="A24" s="1"/>
      <c r="B24" s="12">
        <v>17</v>
      </c>
      <c r="C24" s="13"/>
      <c r="D24" s="13"/>
      <c r="E24" s="13"/>
      <c r="F24" s="11"/>
      <c r="G24" s="11"/>
      <c r="H24" s="11"/>
      <c r="I24" s="26"/>
      <c r="J24" s="4"/>
      <c r="K24" s="4"/>
      <c r="L24" s="4"/>
      <c r="M24" s="4"/>
      <c r="N24" s="4"/>
      <c r="O24" s="3">
        <v>17</v>
      </c>
    </row>
    <row r="25" spans="1:15" ht="12.75" customHeight="1" x14ac:dyDescent="0.25">
      <c r="A25" s="1"/>
      <c r="B25" s="12">
        <v>18</v>
      </c>
      <c r="C25" s="13"/>
      <c r="D25" s="13"/>
      <c r="E25" s="13"/>
      <c r="F25" s="11"/>
      <c r="G25" s="11"/>
      <c r="H25" s="11"/>
      <c r="I25" s="26"/>
      <c r="J25" s="4"/>
      <c r="K25" s="4"/>
      <c r="L25" s="4"/>
      <c r="M25" s="4"/>
      <c r="N25" s="4"/>
      <c r="O25" s="3">
        <v>18</v>
      </c>
    </row>
    <row r="26" spans="1:15" ht="12.75" customHeight="1" x14ac:dyDescent="0.25">
      <c r="A26" s="1"/>
      <c r="B26" s="12">
        <v>19</v>
      </c>
      <c r="C26" s="13"/>
      <c r="D26" s="13"/>
      <c r="E26" s="13"/>
      <c r="F26" s="11"/>
      <c r="G26" s="11"/>
      <c r="H26" s="11"/>
      <c r="I26" s="26"/>
      <c r="J26" s="4"/>
      <c r="K26" s="4"/>
      <c r="L26" s="4"/>
      <c r="M26" s="4"/>
      <c r="N26" s="4"/>
      <c r="O26" s="3">
        <v>19</v>
      </c>
    </row>
    <row r="27" spans="1:15" ht="12.75" customHeight="1" x14ac:dyDescent="0.25">
      <c r="A27" s="1"/>
      <c r="B27" s="12">
        <v>20</v>
      </c>
      <c r="C27" s="13"/>
      <c r="D27" s="13"/>
      <c r="E27" s="13"/>
      <c r="F27" s="11"/>
      <c r="G27" s="11"/>
      <c r="H27" s="11"/>
      <c r="I27" s="26"/>
      <c r="J27" s="4"/>
      <c r="K27" s="4"/>
      <c r="L27" s="4"/>
      <c r="M27" s="4"/>
      <c r="N27" s="4"/>
      <c r="O27" s="3">
        <v>20</v>
      </c>
    </row>
    <row r="28" spans="1:15" ht="12.75" customHeight="1" x14ac:dyDescent="0.25">
      <c r="A28" s="1"/>
      <c r="B28" s="12">
        <v>21</v>
      </c>
      <c r="C28" s="13"/>
      <c r="D28" s="13"/>
      <c r="E28" s="13"/>
      <c r="F28" s="11"/>
      <c r="G28" s="11"/>
      <c r="H28" s="11"/>
      <c r="I28" s="26"/>
      <c r="J28" s="4"/>
      <c r="K28" s="4"/>
      <c r="L28" s="4"/>
      <c r="M28" s="4"/>
      <c r="N28" s="4"/>
      <c r="O28" s="3">
        <v>21</v>
      </c>
    </row>
    <row r="29" spans="1:15" ht="12.75" customHeight="1" x14ac:dyDescent="0.25">
      <c r="A29" s="1"/>
      <c r="B29" s="12">
        <v>22</v>
      </c>
      <c r="C29" s="13"/>
      <c r="D29" s="13"/>
      <c r="E29" s="13"/>
      <c r="F29" s="11"/>
      <c r="G29" s="11"/>
      <c r="H29" s="11"/>
      <c r="I29" s="26"/>
      <c r="J29" s="4"/>
      <c r="K29" s="4"/>
      <c r="L29" s="4"/>
      <c r="M29" s="4"/>
      <c r="N29" s="4"/>
      <c r="O29" s="3">
        <v>22</v>
      </c>
    </row>
    <row r="30" spans="1:15" ht="12.75" customHeight="1" x14ac:dyDescent="0.25">
      <c r="A30" s="1"/>
      <c r="B30" s="12">
        <v>23</v>
      </c>
      <c r="C30" s="13"/>
      <c r="D30" s="13"/>
      <c r="E30" s="13"/>
      <c r="F30" s="11"/>
      <c r="G30" s="11"/>
      <c r="H30" s="11"/>
      <c r="I30" s="26"/>
      <c r="J30" s="4"/>
      <c r="K30" s="4"/>
      <c r="L30" s="4"/>
      <c r="M30" s="4"/>
      <c r="N30" s="4"/>
      <c r="O30" s="3">
        <v>23</v>
      </c>
    </row>
    <row r="31" spans="1:15" ht="12.75" customHeight="1" x14ac:dyDescent="0.25">
      <c r="A31" s="1"/>
      <c r="B31" s="12">
        <v>24</v>
      </c>
      <c r="C31" s="13"/>
      <c r="D31" s="13"/>
      <c r="E31" s="13"/>
      <c r="F31" s="11"/>
      <c r="G31" s="11"/>
      <c r="H31" s="11"/>
      <c r="I31" s="26"/>
      <c r="J31" s="4"/>
      <c r="K31" s="4"/>
      <c r="L31" s="4"/>
      <c r="M31" s="4"/>
      <c r="N31" s="4"/>
      <c r="O31" s="3">
        <v>24</v>
      </c>
    </row>
    <row r="32" spans="1:15" ht="12.75" customHeight="1" x14ac:dyDescent="0.25">
      <c r="A32" s="1"/>
      <c r="B32" s="12">
        <v>25</v>
      </c>
      <c r="C32" s="13"/>
      <c r="D32" s="13"/>
      <c r="E32" s="13"/>
      <c r="F32" s="11"/>
      <c r="G32" s="11"/>
      <c r="H32" s="11"/>
      <c r="I32" s="26"/>
      <c r="J32" s="4"/>
      <c r="K32" s="4"/>
      <c r="L32" s="4"/>
      <c r="M32" s="4"/>
      <c r="N32" s="4"/>
      <c r="O32" s="3">
        <v>25</v>
      </c>
    </row>
    <row r="33" spans="1:26" ht="12.75" customHeight="1" x14ac:dyDescent="0.25">
      <c r="A33" s="1"/>
      <c r="B33" s="12">
        <v>26</v>
      </c>
      <c r="C33" s="13"/>
      <c r="D33" s="13"/>
      <c r="E33" s="13"/>
      <c r="F33" s="11"/>
      <c r="G33" s="11"/>
      <c r="H33" s="11"/>
      <c r="I33" s="26"/>
      <c r="J33" s="4"/>
      <c r="K33" s="4"/>
      <c r="L33" s="4"/>
      <c r="M33" s="4"/>
      <c r="N33" s="4"/>
      <c r="O33" s="3">
        <v>26</v>
      </c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2.75" customHeight="1" x14ac:dyDescent="0.25">
      <c r="A34" s="1"/>
      <c r="B34" s="12">
        <v>27</v>
      </c>
      <c r="C34" s="13"/>
      <c r="D34" s="13"/>
      <c r="E34" s="13"/>
      <c r="F34" s="11"/>
      <c r="G34" s="11"/>
      <c r="H34" s="11"/>
      <c r="I34" s="26"/>
      <c r="J34" s="4"/>
      <c r="K34" s="4"/>
      <c r="L34" s="4"/>
      <c r="M34" s="4"/>
      <c r="N34" s="4"/>
      <c r="O34" s="3">
        <v>27</v>
      </c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2.75" customHeight="1" x14ac:dyDescent="0.25">
      <c r="A35" s="1"/>
      <c r="B35" s="12">
        <v>28</v>
      </c>
      <c r="C35" s="13"/>
      <c r="D35" s="13"/>
      <c r="E35" s="13"/>
      <c r="F35" s="11"/>
      <c r="G35" s="11"/>
      <c r="H35" s="11"/>
      <c r="I35" s="26"/>
      <c r="J35" s="4"/>
      <c r="K35" s="4"/>
      <c r="L35" s="4"/>
      <c r="M35" s="4"/>
      <c r="N35" s="4"/>
      <c r="O35" s="3">
        <v>28</v>
      </c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2.75" customHeight="1" x14ac:dyDescent="0.25">
      <c r="A36" s="1"/>
      <c r="B36" s="12">
        <v>29</v>
      </c>
      <c r="C36" s="13"/>
      <c r="D36" s="14"/>
      <c r="E36" s="13"/>
      <c r="F36" s="11"/>
      <c r="G36" s="11"/>
      <c r="H36" s="11"/>
      <c r="I36" s="26"/>
      <c r="J36" s="4"/>
      <c r="K36" s="4"/>
      <c r="L36" s="4"/>
      <c r="M36" s="4"/>
      <c r="N36" s="4"/>
      <c r="O36" s="3">
        <v>29</v>
      </c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2.75" customHeight="1" x14ac:dyDescent="0.25">
      <c r="A37" s="1"/>
      <c r="B37" s="12">
        <v>30</v>
      </c>
      <c r="C37" s="13"/>
      <c r="D37" s="14"/>
      <c r="E37" s="13"/>
      <c r="F37" s="11"/>
      <c r="G37" s="11"/>
      <c r="H37" s="11"/>
      <c r="I37" s="26"/>
      <c r="J37" s="4"/>
      <c r="K37" s="4"/>
      <c r="L37" s="4"/>
      <c r="M37" s="4"/>
      <c r="N37" s="4"/>
      <c r="O37" s="3">
        <v>30</v>
      </c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2.75" customHeight="1" x14ac:dyDescent="0.25">
      <c r="A38" s="1"/>
      <c r="B38" s="15">
        <v>31</v>
      </c>
      <c r="C38" s="16"/>
      <c r="D38" s="17"/>
      <c r="E38" s="16"/>
      <c r="F38" s="18"/>
      <c r="G38" s="18"/>
      <c r="H38" s="18"/>
      <c r="I38" s="27"/>
      <c r="J38" s="19"/>
      <c r="K38" s="20"/>
      <c r="L38" s="19"/>
      <c r="M38" s="20"/>
      <c r="N38" s="19"/>
      <c r="O38" s="10">
        <v>31</v>
      </c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2.75" customHeight="1" x14ac:dyDescent="0.25">
      <c r="A39" s="1"/>
      <c r="B39" s="21" t="s">
        <v>19</v>
      </c>
      <c r="C39" s="13">
        <v>819958</v>
      </c>
      <c r="D39" s="14">
        <v>849327</v>
      </c>
      <c r="E39" s="13">
        <v>898743</v>
      </c>
      <c r="F39" s="11"/>
      <c r="G39" s="11"/>
      <c r="H39" s="11">
        <v>909649</v>
      </c>
      <c r="I39" s="28"/>
      <c r="J39" s="22"/>
      <c r="K39" s="23">
        <v>948679</v>
      </c>
      <c r="L39" s="22"/>
      <c r="M39" s="23"/>
      <c r="N39" s="22"/>
      <c r="O39" s="21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2.75" customHeight="1" x14ac:dyDescent="0.25">
      <c r="A40" s="1"/>
      <c r="B40" s="1" t="s">
        <v>11</v>
      </c>
      <c r="C40" s="6">
        <f>C39-802121</f>
        <v>17837</v>
      </c>
      <c r="D40" s="6">
        <f>D39-C39</f>
        <v>29369</v>
      </c>
      <c r="E40" s="6">
        <f>E39-D39</f>
        <v>49416</v>
      </c>
      <c r="F40" s="6">
        <f t="shared" ref="F40:N40" si="0">SUM(F8:F38)</f>
        <v>0</v>
      </c>
      <c r="G40" s="6">
        <f t="shared" si="0"/>
        <v>0</v>
      </c>
      <c r="H40" s="6">
        <v>10906</v>
      </c>
      <c r="I40" s="6">
        <f t="shared" si="0"/>
        <v>0</v>
      </c>
      <c r="J40" s="6">
        <f t="shared" si="0"/>
        <v>0</v>
      </c>
      <c r="K40" s="6">
        <f>K39-H39</f>
        <v>39030</v>
      </c>
      <c r="L40" s="6">
        <f t="shared" si="0"/>
        <v>0</v>
      </c>
      <c r="M40" s="6">
        <f t="shared" si="0"/>
        <v>0</v>
      </c>
      <c r="N40" s="6">
        <f t="shared" si="0"/>
        <v>0</v>
      </c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s="24" customFormat="1" ht="12.75" customHeight="1" x14ac:dyDescent="0.25">
      <c r="A41" s="1"/>
      <c r="B41" s="1" t="s">
        <v>20</v>
      </c>
      <c r="C41" s="6">
        <f>C40/4</f>
        <v>4459.25</v>
      </c>
      <c r="D41" s="6">
        <f t="shared" ref="D41:E41" si="1">D40/4</f>
        <v>7342.25</v>
      </c>
      <c r="E41" s="6">
        <f t="shared" si="1"/>
        <v>12354</v>
      </c>
      <c r="F41" s="6"/>
      <c r="G41" s="6"/>
      <c r="H41" s="6">
        <f>H40/4</f>
        <v>2726.5</v>
      </c>
      <c r="I41" s="6"/>
      <c r="J41" s="6"/>
      <c r="K41" s="6">
        <f>K40/12</f>
        <v>3252.5</v>
      </c>
      <c r="L41" s="6"/>
      <c r="M41" s="6"/>
      <c r="N41" s="6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2.75" customHeight="1" x14ac:dyDescent="0.25">
      <c r="A42" s="1"/>
      <c r="B42" s="1" t="s">
        <v>12</v>
      </c>
      <c r="C42" s="6">
        <f>C40/31</f>
        <v>575.38709677419354</v>
      </c>
      <c r="D42" s="6">
        <f>D40/28</f>
        <v>1048.8928571428571</v>
      </c>
      <c r="E42" s="6">
        <f>E40/31</f>
        <v>1594.0645161290322</v>
      </c>
      <c r="F42" s="6">
        <f>F40/30</f>
        <v>0</v>
      </c>
      <c r="G42" s="6">
        <f>G40/31</f>
        <v>0</v>
      </c>
      <c r="H42" s="6">
        <f>H40/30</f>
        <v>363.53333333333336</v>
      </c>
      <c r="I42" s="6">
        <f t="shared" ref="I42:N42" si="2">I40/31</f>
        <v>0</v>
      </c>
      <c r="J42" s="6">
        <f t="shared" si="2"/>
        <v>0</v>
      </c>
      <c r="K42" s="6">
        <f>K40/93</f>
        <v>419.67741935483872</v>
      </c>
      <c r="L42" s="6">
        <f t="shared" si="2"/>
        <v>0</v>
      </c>
      <c r="M42" s="6">
        <f t="shared" si="2"/>
        <v>0</v>
      </c>
      <c r="N42" s="6">
        <f t="shared" si="2"/>
        <v>0</v>
      </c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2.75" customHeight="1" x14ac:dyDescent="0.25">
      <c r="A43" s="1"/>
      <c r="B43" s="1" t="s">
        <v>13</v>
      </c>
      <c r="C43" s="6">
        <f>C40</f>
        <v>17837</v>
      </c>
      <c r="D43" s="6">
        <f t="shared" ref="D43:N43" si="3">C43+D40</f>
        <v>47206</v>
      </c>
      <c r="E43" s="6">
        <f t="shared" si="3"/>
        <v>96622</v>
      </c>
      <c r="F43" s="6">
        <f t="shared" si="3"/>
        <v>96622</v>
      </c>
      <c r="G43" s="6">
        <f t="shared" si="3"/>
        <v>96622</v>
      </c>
      <c r="H43" s="6">
        <f t="shared" si="3"/>
        <v>107528</v>
      </c>
      <c r="I43" s="6">
        <f t="shared" si="3"/>
        <v>107528</v>
      </c>
      <c r="J43" s="6">
        <f t="shared" si="3"/>
        <v>107528</v>
      </c>
      <c r="K43" s="6">
        <f t="shared" si="3"/>
        <v>146558</v>
      </c>
      <c r="L43" s="6">
        <f t="shared" si="3"/>
        <v>146558</v>
      </c>
      <c r="M43" s="6">
        <f t="shared" si="3"/>
        <v>146558</v>
      </c>
      <c r="N43" s="6">
        <f t="shared" si="3"/>
        <v>146558</v>
      </c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2.75" customHeight="1" x14ac:dyDescent="0.25">
      <c r="A44" s="1"/>
      <c r="B44" s="1"/>
      <c r="C44" s="29"/>
      <c r="D44" s="29"/>
      <c r="E44" s="29"/>
      <c r="F44" s="29"/>
      <c r="G44" s="29"/>
      <c r="H44" s="29"/>
      <c r="I44" s="29"/>
      <c r="J44" s="29"/>
      <c r="K44" s="1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2.75" customHeight="1" x14ac:dyDescent="0.25">
      <c r="A45" s="1"/>
      <c r="B45" s="7" t="s">
        <v>14</v>
      </c>
      <c r="C45" s="7"/>
      <c r="D45" s="7"/>
      <c r="E45" s="8">
        <f>C40+D40+E40</f>
        <v>96622</v>
      </c>
      <c r="F45" s="7"/>
      <c r="G45" s="7"/>
      <c r="H45" s="8">
        <f>F40+G40+H40</f>
        <v>10906</v>
      </c>
      <c r="I45" s="7"/>
      <c r="J45" s="7"/>
      <c r="K45" s="8">
        <f>+I40+J40+K40</f>
        <v>39030</v>
      </c>
      <c r="L45" s="7"/>
      <c r="M45" s="7"/>
      <c r="N45" s="8">
        <f>L40+M40+N40</f>
        <v>0</v>
      </c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2.75" customHeight="1" x14ac:dyDescent="0.25">
      <c r="A46" s="1"/>
      <c r="B46" s="1"/>
      <c r="C46" s="29"/>
      <c r="D46" s="29"/>
      <c r="E46" s="6">
        <f t="shared" ref="E46" si="4">C42+D42+E42</f>
        <v>3218.3444700460827</v>
      </c>
      <c r="F46" s="29"/>
      <c r="G46" s="29"/>
      <c r="H46" s="29"/>
      <c r="I46" s="29"/>
      <c r="J46" s="29"/>
      <c r="K46" s="1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2.75" customHeight="1" x14ac:dyDescent="0.25">
      <c r="A47" s="1"/>
      <c r="B47" s="1"/>
      <c r="C47" s="29"/>
      <c r="D47" s="29"/>
      <c r="E47" s="29"/>
      <c r="F47" s="29"/>
      <c r="G47" s="29"/>
      <c r="H47" s="29"/>
      <c r="I47" s="29"/>
      <c r="J47" s="29"/>
      <c r="K47" s="1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2.75" customHeight="1" x14ac:dyDescent="0.25">
      <c r="A48" s="1"/>
      <c r="B48" s="1"/>
      <c r="C48" s="29"/>
      <c r="D48" s="29"/>
      <c r="E48" s="29"/>
      <c r="F48" s="29"/>
      <c r="G48" s="29"/>
      <c r="H48" s="29"/>
      <c r="I48" s="29"/>
      <c r="J48" s="29"/>
      <c r="K48" s="1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2.75" customHeight="1" x14ac:dyDescent="0.25">
      <c r="A49" s="1"/>
      <c r="B49" s="1"/>
      <c r="C49" s="29"/>
      <c r="D49" s="29"/>
      <c r="E49" s="29"/>
      <c r="F49" s="29"/>
      <c r="G49" s="29"/>
      <c r="H49" s="29"/>
      <c r="I49" s="29"/>
      <c r="J49" s="29"/>
      <c r="K49" s="1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2.75" customHeight="1" x14ac:dyDescent="0.25">
      <c r="A50" s="1"/>
      <c r="B50" s="1"/>
      <c r="C50" s="29"/>
      <c r="D50" s="29"/>
      <c r="E50" s="29"/>
      <c r="F50" s="29"/>
      <c r="G50" s="29"/>
      <c r="H50" s="29"/>
      <c r="I50" s="29"/>
      <c r="J50" s="29"/>
      <c r="K50" s="1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2.75" customHeight="1" x14ac:dyDescent="0.25">
      <c r="A51" s="1"/>
      <c r="B51" s="1"/>
      <c r="C51" s="29"/>
      <c r="D51" s="29"/>
      <c r="E51" s="29"/>
      <c r="F51" s="29"/>
      <c r="G51" s="29"/>
      <c r="H51" s="29"/>
      <c r="I51" s="29"/>
      <c r="J51" s="29"/>
      <c r="K51" s="1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2.75" customHeight="1" x14ac:dyDescent="0.25">
      <c r="A52" s="1"/>
      <c r="B52" s="1"/>
      <c r="C52" s="29"/>
      <c r="D52" s="29"/>
      <c r="E52" s="29"/>
      <c r="F52" s="29"/>
      <c r="G52" s="29"/>
      <c r="H52" s="29"/>
      <c r="I52" s="29"/>
      <c r="J52" s="29"/>
      <c r="K52" s="1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2.75" customHeight="1" x14ac:dyDescent="0.25">
      <c r="A53" s="1"/>
      <c r="B53" s="1"/>
      <c r="C53" s="29"/>
      <c r="D53" s="29"/>
      <c r="E53" s="29"/>
      <c r="F53" s="29"/>
      <c r="G53" s="29"/>
      <c r="H53" s="29"/>
      <c r="I53" s="29"/>
      <c r="J53" s="29"/>
      <c r="K53" s="1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2.75" customHeight="1" x14ac:dyDescent="0.25">
      <c r="A54" s="1"/>
      <c r="B54" s="1"/>
      <c r="C54" s="29"/>
      <c r="D54" s="29"/>
      <c r="E54" s="29"/>
      <c r="F54" s="29"/>
      <c r="G54" s="29"/>
      <c r="H54" s="29"/>
      <c r="I54" s="29"/>
      <c r="J54" s="29"/>
      <c r="K54" s="1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2.75" customHeight="1" x14ac:dyDescent="0.25">
      <c r="A55" s="1"/>
      <c r="B55" s="1"/>
      <c r="C55" s="29"/>
      <c r="D55" s="29"/>
      <c r="E55" s="29"/>
      <c r="F55" s="29"/>
      <c r="G55" s="29"/>
      <c r="H55" s="29"/>
      <c r="I55" s="29"/>
      <c r="J55" s="29"/>
      <c r="K55" s="1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2.75" customHeight="1" x14ac:dyDescent="0.25">
      <c r="A56" s="1"/>
      <c r="B56" s="1"/>
      <c r="C56" s="29"/>
      <c r="D56" s="29"/>
      <c r="E56" s="29"/>
      <c r="F56" s="29"/>
      <c r="G56" s="29"/>
      <c r="H56" s="29"/>
      <c r="I56" s="29"/>
      <c r="J56" s="29"/>
      <c r="K56" s="1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2.75" customHeight="1" x14ac:dyDescent="0.25">
      <c r="A57" s="1"/>
      <c r="B57" s="1"/>
      <c r="C57" s="29"/>
      <c r="D57" s="29"/>
      <c r="E57" s="29"/>
      <c r="F57" s="29"/>
      <c r="G57" s="29"/>
      <c r="H57" s="29"/>
      <c r="I57" s="29"/>
      <c r="J57" s="29"/>
      <c r="K57" s="1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</sheetData>
  <mergeCells count="1">
    <mergeCell ref="B5:O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2020-10-26T00:00:00+00:00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525" ma:contentTypeDescription="Permitting &amp; Compliance Excel Document" ma:contentTypeScope="" ma:versionID="4f43e8e9570c13f77cfba422d1cc01c9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fe458e96f1025c11c1ee78369cad3f40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5:IconOverlay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7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E8DC155-2DE3-482B-8590-B0DAFF6BA896}">
  <ds:schemaRefs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schemas.microsoft.com/office/2006/documentManagement/types"/>
    <ds:schemaRef ds:uri="http://schemas.microsoft.com/office/infopath/2007/PartnerControls"/>
    <ds:schemaRef ds:uri="b6cb40d3-2309-47af-b9dd-51c6db903ffa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1A675EB-0830-4F59-A84B-E6B25A9B39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501DB-A6A8-4074-98EC-28220CD5322C}"/>
</file>

<file path=customXml/itemProps4.xml><?xml version="1.0" encoding="utf-8"?>
<ds:datastoreItem xmlns:ds="http://schemas.openxmlformats.org/officeDocument/2006/customXml" ds:itemID="{AD35FB5E-F295-4130-9E9A-5DE567BB6A68}"/>
</file>

<file path=customXml/itemProps5.xml><?xml version="1.0" encoding="utf-8"?>
<ds:datastoreItem xmlns:ds="http://schemas.openxmlformats.org/officeDocument/2006/customXml" ds:itemID="{27F421D1-9469-4AEF-829C-7F5928B9A9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 YEAR WATER - DISCHARGE</vt:lpstr>
      <vt:lpstr>CURRENT YEAR WATER - DISCHA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Discharge July-September 2020</dc:title>
  <dc:subject/>
  <dc:creator>Tarmac</dc:creator>
  <cp:keywords/>
  <dc:description/>
  <cp:lastModifiedBy>Elizabeth.Parr</cp:lastModifiedBy>
  <cp:revision/>
  <dcterms:created xsi:type="dcterms:W3CDTF">2019-04-29T09:13:43Z</dcterms:created>
  <dcterms:modified xsi:type="dcterms:W3CDTF">2020-10-28T19:43:18Z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Order">
    <vt:r8>1524800</vt:r8>
  </property>
  <property fmtid="{D5CDD505-2E9C-101B-9397-08002B2CF9AE}" pid="4" name="ComplianceAssetId">
    <vt:lpwstr/>
  </property>
  <property fmtid="{D5CDD505-2E9C-101B-9397-08002B2CF9AE}" pid="5" name="_dlc_DocId">
    <vt:lpwstr>REGU-106-3555464</vt:lpwstr>
  </property>
  <property fmtid="{D5CDD505-2E9C-101B-9397-08002B2CF9AE}" pid="6" name="_dlc_DocIdItemGuid">
    <vt:lpwstr>6988d637-7b26-428b-ab59-65f841ec0056</vt:lpwstr>
  </property>
  <property fmtid="{D5CDD505-2E9C-101B-9397-08002B2CF9AE}" pid="7" name="_dlc_DocIdUrl">
    <vt:lpwstr>https://cyfoethnaturiolcymru.sharepoint.com/teams/Regulatory/Permitting/_layouts/15/DocIdRedir.aspx?ID=REGU-106-3555464, REGU-106-3555464</vt:lpwstr>
  </property>
</Properties>
</file>