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anna_griffiths_cyfoethnaturiolcymru_gov_uk/Documents/Kronospan/"/>
    </mc:Choice>
  </mc:AlternateContent>
  <xr:revisionPtr revIDLastSave="0" documentId="8_{B86C51F7-8EE2-4913-ACF9-D5CF0DD79F07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Model Descriptions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4" i="11" l="1"/>
  <c r="E135" i="11"/>
  <c r="E136" i="11"/>
  <c r="E137" i="11"/>
  <c r="E133" i="11"/>
  <c r="C142" i="11"/>
  <c r="E142" i="11" s="1"/>
  <c r="C141" i="11"/>
  <c r="E141" i="11" s="1"/>
  <c r="C140" i="11"/>
  <c r="E140" i="11" s="1"/>
  <c r="C139" i="11"/>
  <c r="E139" i="11" s="1"/>
  <c r="C138" i="11"/>
  <c r="E138" i="11" s="1"/>
  <c r="E124" i="11"/>
  <c r="E125" i="11"/>
  <c r="E126" i="11"/>
  <c r="E127" i="11"/>
  <c r="E123" i="11"/>
  <c r="E121" i="11"/>
  <c r="E120" i="11"/>
  <c r="C132" i="11"/>
  <c r="E132" i="11" s="1"/>
  <c r="C131" i="11"/>
  <c r="E131" i="11" s="1"/>
  <c r="C130" i="11"/>
  <c r="E130" i="11" s="1"/>
  <c r="C129" i="11"/>
  <c r="E129" i="11" s="1"/>
  <c r="C128" i="11"/>
  <c r="E128" i="11" s="1"/>
  <c r="E118" i="11"/>
  <c r="E117" i="11"/>
  <c r="E116" i="11"/>
  <c r="E115" i="11"/>
  <c r="E114" i="11"/>
  <c r="E109" i="11"/>
  <c r="E110" i="11"/>
  <c r="E111" i="11"/>
  <c r="E112" i="11"/>
  <c r="E108" i="11"/>
  <c r="E83" i="11"/>
  <c r="E84" i="11"/>
  <c r="E85" i="11"/>
  <c r="E86" i="11"/>
  <c r="E82" i="11"/>
  <c r="E57" i="11"/>
  <c r="E58" i="11"/>
  <c r="E59" i="11"/>
  <c r="E60" i="11"/>
  <c r="E56" i="11"/>
  <c r="E31" i="11"/>
  <c r="E32" i="11"/>
  <c r="E33" i="11"/>
  <c r="E34" i="11"/>
  <c r="E30" i="11"/>
  <c r="E5" i="11"/>
  <c r="E6" i="11"/>
  <c r="E7" i="11"/>
  <c r="E8" i="11"/>
  <c r="E4" i="11"/>
  <c r="C91" i="11"/>
  <c r="E91" i="11" s="1"/>
  <c r="C90" i="11"/>
  <c r="E90" i="11" s="1"/>
  <c r="C89" i="11"/>
  <c r="E89" i="11" s="1"/>
  <c r="C88" i="11"/>
  <c r="C93" i="11" s="1"/>
  <c r="E93" i="11" s="1"/>
  <c r="C87" i="11"/>
  <c r="C92" i="11" s="1"/>
  <c r="E92" i="11" s="1"/>
  <c r="C65" i="11"/>
  <c r="E65" i="11" s="1"/>
  <c r="C64" i="11"/>
  <c r="C69" i="11" s="1"/>
  <c r="E69" i="11" s="1"/>
  <c r="C63" i="11"/>
  <c r="E63" i="11" s="1"/>
  <c r="C62" i="11"/>
  <c r="E62" i="11" s="1"/>
  <c r="C61" i="11"/>
  <c r="E61" i="11" s="1"/>
  <c r="C39" i="11"/>
  <c r="C44" i="11" s="1"/>
  <c r="E44" i="11" s="1"/>
  <c r="C38" i="11"/>
  <c r="C43" i="11" s="1"/>
  <c r="C48" i="11" s="1"/>
  <c r="E48" i="11" s="1"/>
  <c r="C37" i="11"/>
  <c r="E37" i="11" s="1"/>
  <c r="C36" i="11"/>
  <c r="E36" i="11" s="1"/>
  <c r="C35" i="11"/>
  <c r="E35" i="11" s="1"/>
  <c r="C10" i="11"/>
  <c r="C15" i="11" s="1"/>
  <c r="E15" i="11" s="1"/>
  <c r="C11" i="11"/>
  <c r="E11" i="11" s="1"/>
  <c r="C12" i="11"/>
  <c r="E12" i="11" s="1"/>
  <c r="C13" i="11"/>
  <c r="E13" i="11" s="1"/>
  <c r="C9" i="11"/>
  <c r="C14" i="11" s="1"/>
  <c r="C19" i="11" s="1"/>
  <c r="E19" i="11" s="1"/>
  <c r="C97" i="11" l="1"/>
  <c r="E97" i="11" s="1"/>
  <c r="E88" i="11"/>
  <c r="C49" i="11"/>
  <c r="E49" i="11" s="1"/>
  <c r="C98" i="11"/>
  <c r="E98" i="11" s="1"/>
  <c r="E10" i="11"/>
  <c r="E43" i="11"/>
  <c r="E39" i="11"/>
  <c r="E38" i="11"/>
  <c r="C74" i="11"/>
  <c r="E74" i="11" s="1"/>
  <c r="E14" i="11"/>
  <c r="E87" i="11"/>
  <c r="E64" i="11"/>
  <c r="E9" i="11"/>
  <c r="C20" i="11"/>
  <c r="E20" i="11" s="1"/>
  <c r="C67" i="11"/>
  <c r="C40" i="11"/>
  <c r="C45" i="11" s="1"/>
  <c r="E45" i="11" s="1"/>
  <c r="C96" i="11"/>
  <c r="C102" i="11"/>
  <c r="E102" i="11" s="1"/>
  <c r="C103" i="11"/>
  <c r="E103" i="11" s="1"/>
  <c r="C66" i="11"/>
  <c r="C71" i="11" s="1"/>
  <c r="E71" i="11" s="1"/>
  <c r="C95" i="11"/>
  <c r="C94" i="11"/>
  <c r="C68" i="11"/>
  <c r="C73" i="11" s="1"/>
  <c r="E73" i="11" s="1"/>
  <c r="C79" i="11"/>
  <c r="E79" i="11" s="1"/>
  <c r="C41" i="11"/>
  <c r="C42" i="11"/>
  <c r="C47" i="11" s="1"/>
  <c r="E47" i="11" s="1"/>
  <c r="C70" i="11"/>
  <c r="C54" i="11"/>
  <c r="E54" i="11" s="1"/>
  <c r="C53" i="11"/>
  <c r="E53" i="11" s="1"/>
  <c r="C16" i="11"/>
  <c r="C25" i="11"/>
  <c r="E25" i="11" s="1"/>
  <c r="C17" i="11"/>
  <c r="C18" i="11"/>
  <c r="C24" i="11"/>
  <c r="E24" i="11" s="1"/>
  <c r="E96" i="11" l="1"/>
  <c r="C101" i="11"/>
  <c r="E101" i="11" s="1"/>
  <c r="E94" i="11"/>
  <c r="C99" i="11"/>
  <c r="E99" i="11" s="1"/>
  <c r="E95" i="11"/>
  <c r="C100" i="11"/>
  <c r="E100" i="11" s="1"/>
  <c r="E41" i="11"/>
  <c r="C46" i="11"/>
  <c r="E46" i="11" s="1"/>
  <c r="E70" i="11"/>
  <c r="C75" i="11"/>
  <c r="E75" i="11" s="1"/>
  <c r="E67" i="11"/>
  <c r="C72" i="11"/>
  <c r="E72" i="11" s="1"/>
  <c r="C52" i="11"/>
  <c r="E52" i="11" s="1"/>
  <c r="E42" i="11"/>
  <c r="C78" i="11"/>
  <c r="E78" i="11" s="1"/>
  <c r="E68" i="11"/>
  <c r="C76" i="11"/>
  <c r="E76" i="11" s="1"/>
  <c r="E66" i="11"/>
  <c r="C23" i="11"/>
  <c r="E23" i="11" s="1"/>
  <c r="E18" i="11"/>
  <c r="C22" i="11"/>
  <c r="E22" i="11" s="1"/>
  <c r="E17" i="11"/>
  <c r="E16" i="11"/>
  <c r="C21" i="11"/>
  <c r="E21" i="11" s="1"/>
  <c r="C50" i="11"/>
  <c r="E50" i="11" s="1"/>
  <c r="E40" i="11"/>
  <c r="C77" i="11"/>
  <c r="E77" i="11" s="1"/>
  <c r="C106" i="11"/>
  <c r="E106" i="11" s="1"/>
  <c r="C105" i="11"/>
  <c r="E105" i="11" s="1"/>
  <c r="C104" i="11"/>
  <c r="E104" i="11" s="1"/>
  <c r="C80" i="11"/>
  <c r="E80" i="11" s="1"/>
  <c r="C51" i="11"/>
  <c r="E51" i="11" s="1"/>
  <c r="C28" i="11"/>
  <c r="E28" i="11" s="1"/>
  <c r="C27" i="11"/>
  <c r="E27" i="11" s="1"/>
  <c r="C26" i="11"/>
  <c r="E26" i="11" s="1"/>
</calcChain>
</file>

<file path=xl/sharedStrings.xml><?xml version="1.0" encoding="utf-8"?>
<sst xmlns="http://schemas.openxmlformats.org/spreadsheetml/2006/main" count="427" uniqueCount="28">
  <si>
    <t>Scenario</t>
  </si>
  <si>
    <t>Model ref</t>
  </si>
  <si>
    <t>Normal operations</t>
  </si>
  <si>
    <t>NOx</t>
  </si>
  <si>
    <t>Year</t>
  </si>
  <si>
    <t>Pollutant group</t>
  </si>
  <si>
    <t>Pollutants</t>
  </si>
  <si>
    <t>NOx, CO</t>
  </si>
  <si>
    <t>PM10, PM2.5</t>
  </si>
  <si>
    <t>AGas</t>
  </si>
  <si>
    <t>SO2, HCl, HF</t>
  </si>
  <si>
    <t>NH3</t>
  </si>
  <si>
    <t>Used for calculating impacts of NH3, metals, dioxins as only contributor is K8 biomass plant</t>
  </si>
  <si>
    <t>MDF 1 Offline</t>
  </si>
  <si>
    <t>MDF 2 Offline</t>
  </si>
  <si>
    <t>MDF 1&amp;2 Offline</t>
  </si>
  <si>
    <t>K7 &amp; K8 Offline</t>
  </si>
  <si>
    <t xml:space="preserve">Cumulative </t>
  </si>
  <si>
    <t>including mondelez and oswestry peaking plant</t>
  </si>
  <si>
    <t>WESP Sens Analysis - including stack downwash</t>
  </si>
  <si>
    <t>WESP Sens Analysis - excluding stack downwash</t>
  </si>
  <si>
    <t>PM, HC2O</t>
  </si>
  <si>
    <t>aai file used</t>
  </si>
  <si>
    <t>PM_T</t>
  </si>
  <si>
    <t>VOC</t>
  </si>
  <si>
    <t>VOC, CVOC, CH20, TVOC</t>
  </si>
  <si>
    <t>Press abatement sensitivity analysis</t>
  </si>
  <si>
    <t>plume visibility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</si>
</sst>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£&quot;* #,##0_-;\-&quot;£&quot;* #,##0_-;_-&quot;£&quot;* &quot;-&quot;_-;_-@_-"/>
    <numFmt numFmtId="41" formatCode="_-* #,##0_-;\-* #,##0_-;_-* &quot;-&quot;_-;_-@_-"/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_-&quot;£&quot;* #,##0_-;[Red]\-&quot;£&quot;* #,##0_-;_-&quot;£&quot;* &quot;-&quot;_-;_-@_-"/>
    <numFmt numFmtId="165" formatCode="_-&quot;£&quot;* #,##0.00_-;[Red]\-&quot;£&quot;* #,##0.00_-;_-&quot;£&quot;* &quot;-&quot;_-;_-@_-"/>
    <numFmt numFmtId="166" formatCode="#,##0.00000"/>
    <numFmt numFmtId="167" formatCode="_-\€* #,##0_-;[Red]\-\€* #,##0_-;_-\€* &quot;-&quot;_-;_-@_-"/>
    <numFmt numFmtId="168" formatCode="_-\€* #,##0.00_-;[Red]\-\€* #,##0.00_-;_-\€* &quot;-&quot;_-;_-@_-"/>
  </numFmts>
  <fonts count="17" x14ac:knownFonts="1">
    <font>
      <sz val="11"/>
      <color theme="1"/>
      <name val="Calibri"/>
      <family val="2"/>
    </font>
    <font>
      <sz val="11"/>
      <color theme="1"/>
      <name val="Verdana"/>
      <family val="2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i/>
      <sz val="11"/>
      <color theme="8"/>
      <name val="Calibri"/>
      <family val="2"/>
    </font>
    <font>
      <sz val="12"/>
      <color theme="5"/>
      <name val="Calibri"/>
      <family val="2"/>
    </font>
    <font>
      <sz val="14"/>
      <color theme="4"/>
      <name val="Calibri"/>
      <family val="2"/>
    </font>
    <font>
      <sz val="11"/>
      <color theme="0"/>
      <name val="Calibri"/>
      <family val="2"/>
    </font>
    <font>
      <b/>
      <sz val="11"/>
      <color theme="3"/>
      <name val="Calibri"/>
      <family val="2"/>
      <scheme val="minor"/>
    </font>
    <font>
      <sz val="11"/>
      <color rgb="FF9C57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9">
    <xf numFmtId="0" fontId="0" fillId="0" borderId="0">
      <alignment vertical="top"/>
    </xf>
    <xf numFmtId="9" fontId="9" fillId="2" borderId="1" applyFont="0" applyFill="0" applyBorder="0" applyProtection="0">
      <alignment horizontal="right" vertical="center"/>
    </xf>
    <xf numFmtId="10" fontId="9" fillId="2" borderId="1" applyFont="0" applyFill="0" applyBorder="0" applyProtection="0">
      <alignment horizontal="right" vertical="center"/>
    </xf>
    <xf numFmtId="164" fontId="9" fillId="2" borderId="1" applyFont="0" applyFill="0" applyBorder="0" applyProtection="0">
      <alignment horizontal="right" vertical="center"/>
    </xf>
    <xf numFmtId="165" fontId="9" fillId="2" borderId="1" applyFont="0" applyFill="0" applyBorder="0" applyProtection="0">
      <alignment horizontal="right" vertical="center"/>
    </xf>
    <xf numFmtId="167" fontId="9" fillId="2" borderId="1" applyFont="0" applyFill="0" applyBorder="0" applyProtection="0">
      <alignment horizontal="right" vertical="center"/>
    </xf>
    <xf numFmtId="168" fontId="9" fillId="2" borderId="1" applyFont="0" applyFill="0" applyBorder="0" applyProtection="0">
      <alignment horizontal="right" vertical="center"/>
    </xf>
    <xf numFmtId="3" fontId="9" fillId="34" borderId="1" applyNumberFormat="0">
      <alignment horizontal="right" vertical="center" wrapText="1"/>
    </xf>
    <xf numFmtId="3" fontId="10" fillId="34" borderId="2" applyNumberFormat="0">
      <alignment horizontal="right" vertical="center"/>
    </xf>
    <xf numFmtId="15" fontId="9" fillId="2" borderId="1" applyFont="0" applyFill="0" applyBorder="0" applyProtection="0">
      <alignment horizontal="center" vertical="center"/>
    </xf>
    <xf numFmtId="3" fontId="9" fillId="2" borderId="1" applyFont="0" applyFill="0" applyBorder="0" applyProtection="0">
      <alignment horizontal="right" vertical="center"/>
    </xf>
    <xf numFmtId="4" fontId="9" fillId="2" borderId="1" applyFont="0" applyFill="0" applyBorder="0" applyProtection="0">
      <alignment horizontal="right" vertical="center"/>
    </xf>
    <xf numFmtId="166" fontId="9" fillId="2" borderId="1" applyFont="0" applyFill="0" applyBorder="0" applyProtection="0">
      <alignment horizontal="right" vertical="center"/>
    </xf>
    <xf numFmtId="49" fontId="11" fillId="0" borderId="0" applyNumberFormat="0" applyBorder="0">
      <alignment horizontal="left" vertical="center"/>
    </xf>
    <xf numFmtId="49" fontId="13" fillId="0" borderId="0" applyNumberFormat="0" applyBorder="0">
      <alignment horizontal="left" vertical="top"/>
    </xf>
    <xf numFmtId="49" fontId="12" fillId="0" borderId="0" applyNumberFormat="0" applyBorder="0">
      <alignment horizontal="left" vertical="top"/>
    </xf>
    <xf numFmtId="3" fontId="9" fillId="32" borderId="1" applyNumberFormat="0">
      <alignment horizontal="right" vertical="center" wrapText="1"/>
      <protection locked="0"/>
    </xf>
    <xf numFmtId="3" fontId="9" fillId="33" borderId="1" applyNumberFormat="0">
      <alignment horizontal="right" vertical="center" wrapText="1"/>
    </xf>
    <xf numFmtId="0" fontId="8" fillId="31" borderId="1" applyNumberFormat="0">
      <alignment horizontal="right" vertical="center" wrapText="1"/>
    </xf>
    <xf numFmtId="3" fontId="9" fillId="30" borderId="1" applyNumberFormat="0">
      <alignment horizontal="right" vertical="center" wrapText="1"/>
    </xf>
    <xf numFmtId="49" fontId="14" fillId="35" borderId="1" applyNumberFormat="0">
      <alignment horizontal="center" vertical="center" wrapText="1"/>
    </xf>
    <xf numFmtId="0" fontId="8" fillId="0" borderId="1" applyNumberFormat="0">
      <alignment vertical="top"/>
    </xf>
    <xf numFmtId="0" fontId="3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4" fillId="4" borderId="3" applyNumberFormat="0" applyAlignment="0" applyProtection="0"/>
    <xf numFmtId="0" fontId="5" fillId="0" borderId="0" applyNumberFormat="0" applyFill="0" applyBorder="0" applyAlignment="0" applyProtection="0"/>
    <xf numFmtId="0" fontId="1" fillId="5" borderId="4" applyNumberFormat="0" applyFont="0" applyAlignment="0" applyProtection="0"/>
    <xf numFmtId="0" fontId="6" fillId="0" borderId="5" applyNumberFormat="0" applyFill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</cellStyleXfs>
  <cellXfs count="5">
    <xf numFmtId="0" fontId="0" fillId="0" borderId="0" xfId="0">
      <alignment vertical="top"/>
    </xf>
    <xf numFmtId="0" fontId="8" fillId="0" borderId="1" xfId="21">
      <alignment vertical="top"/>
    </xf>
    <xf numFmtId="0" fontId="0" fillId="0" borderId="0" xfId="0">
      <alignment vertical="top"/>
    </xf>
    <xf numFmtId="0" fontId="14" fillId="35" borderId="1" xfId="20" applyNumberFormat="1">
      <alignment horizontal="center" vertical="center" wrapText="1"/>
    </xf>
    <xf numFmtId="0" fontId="8" fillId="0" borderId="7" xfId="21" applyFill="1" applyBorder="1">
      <alignment vertical="top"/>
    </xf>
  </cellXfs>
  <cellStyles count="59">
    <cellStyle name="% (0dp)" xfId="1" xr:uid="{00000000-0005-0000-0000-000000000000}"/>
    <cellStyle name="% (2dp)" xfId="2" xr:uid="{00000000-0005-0000-0000-000001000000}"/>
    <cellStyle name="£ (0dp)" xfId="3" xr:uid="{00000000-0005-0000-0000-000002000000}"/>
    <cellStyle name="£ (2dp)" xfId="4" xr:uid="{00000000-0005-0000-0000-000003000000}"/>
    <cellStyle name="€ (0dp)" xfId="5" xr:uid="{00000000-0005-0000-0000-000004000000}"/>
    <cellStyle name="€ (2dp)" xfId="6" xr:uid="{00000000-0005-0000-0000-000005000000}"/>
    <cellStyle name="20% - Accent1" xfId="28" builtinId="30" hidden="1"/>
    <cellStyle name="20% - Accent2" xfId="32" builtinId="34" hidden="1"/>
    <cellStyle name="20% - Accent3" xfId="36" builtinId="38" hidden="1"/>
    <cellStyle name="20% - Accent4" xfId="40" builtinId="42" hidden="1"/>
    <cellStyle name="20% - Accent5" xfId="44" builtinId="46" hidden="1"/>
    <cellStyle name="20% - Accent6" xfId="48" builtinId="50" hidden="1"/>
    <cellStyle name="40% - Accent1" xfId="29" builtinId="31" hidden="1"/>
    <cellStyle name="40% - Accent2" xfId="33" builtinId="35" hidden="1"/>
    <cellStyle name="40% - Accent3" xfId="37" builtinId="39" hidden="1"/>
    <cellStyle name="40% - Accent4" xfId="41" builtinId="43" hidden="1"/>
    <cellStyle name="40% - Accent5" xfId="45" builtinId="47" hidden="1"/>
    <cellStyle name="40% - Accent6" xfId="49" builtinId="51" hidden="1"/>
    <cellStyle name="60% - Accent1" xfId="30" builtinId="32" hidden="1"/>
    <cellStyle name="60% - Accent2" xfId="34" builtinId="36" hidden="1"/>
    <cellStyle name="60% - Accent3" xfId="38" builtinId="40" hidden="1"/>
    <cellStyle name="60% - Accent4" xfId="42" builtinId="44" hidden="1"/>
    <cellStyle name="60% - Accent5" xfId="46" builtinId="48" hidden="1"/>
    <cellStyle name="60% - Accent6" xfId="50" builtinId="52" hidden="1"/>
    <cellStyle name="Accent1" xfId="51" builtinId="29" hidden="1"/>
    <cellStyle name="Accent2" xfId="31" builtinId="33" hidden="1"/>
    <cellStyle name="Accent3" xfId="35" builtinId="37" hidden="1"/>
    <cellStyle name="Accent4" xfId="39" builtinId="41" hidden="1"/>
    <cellStyle name="Accent5" xfId="43" builtinId="45" hidden="1"/>
    <cellStyle name="Accent6" xfId="47" builtinId="49" hidden="1"/>
    <cellStyle name="Calculation" xfId="24" builtinId="22" hidden="1"/>
    <cellStyle name="Calculation" xfId="7" xr:uid="{00000000-0005-0000-0000-00001F000000}"/>
    <cellStyle name="Check Cell" xfId="8" xr:uid="{00000000-0005-0000-0000-000020000000}"/>
    <cellStyle name="Comma" xfId="52" builtinId="3" customBuiltin="1"/>
    <cellStyle name="Comma [0]" xfId="53" builtinId="6" customBuiltin="1"/>
    <cellStyle name="Currency" xfId="54" builtinId="4" customBuiltin="1"/>
    <cellStyle name="Currency [0]" xfId="55" builtinId="7" customBuiltin="1"/>
    <cellStyle name="Date" xfId="9" xr:uid="{00000000-0005-0000-0000-000021000000}"/>
    <cellStyle name="Deci (0dp)" xfId="10" xr:uid="{00000000-0005-0000-0000-000022000000}"/>
    <cellStyle name="Deci (2dp)" xfId="11" xr:uid="{00000000-0005-0000-0000-000023000000}"/>
    <cellStyle name="Deci (5dp)" xfId="12" xr:uid="{00000000-0005-0000-0000-000024000000}"/>
    <cellStyle name="Explanatory Text" xfId="13" xr:uid="{00000000-0005-0000-0000-000025000000}"/>
    <cellStyle name="Heading 1" xfId="14" xr:uid="{00000000-0005-0000-0000-000027000000}"/>
    <cellStyle name="Heading 2" xfId="15" xr:uid="{00000000-0005-0000-0000-000028000000}"/>
    <cellStyle name="Heading 3" xfId="57" builtinId="18" hidden="1"/>
    <cellStyle name="Heading 4" xfId="58" builtinId="19" hidden="1"/>
    <cellStyle name="Input" xfId="16" xr:uid="{00000000-0005-0000-0000-00002C000000}"/>
    <cellStyle name="Linked Cell" xfId="17" xr:uid="{00000000-0005-0000-0000-00002D000000}"/>
    <cellStyle name="Neutral" xfId="23" builtinId="28" customBuiltin="1"/>
    <cellStyle name="Normal" xfId="0" builtinId="0" customBuiltin="1"/>
    <cellStyle name="Not Used" xfId="18" xr:uid="{00000000-0005-0000-0000-000030000000}"/>
    <cellStyle name="Note" xfId="26" builtinId="10" hidden="1"/>
    <cellStyle name="Output" xfId="19" xr:uid="{00000000-0005-0000-0000-000032000000}"/>
    <cellStyle name="Percent" xfId="56" builtinId="5" customBuiltin="1"/>
    <cellStyle name="Table Heading" xfId="20" xr:uid="{00000000-0005-0000-0000-000033000000}"/>
    <cellStyle name="Table Text 1" xfId="21" xr:uid="{00000000-0005-0000-0000-000034000000}"/>
    <cellStyle name="Title" xfId="22" builtinId="15" hidden="1"/>
    <cellStyle name="Total" xfId="27" builtinId="25" hidden="1"/>
    <cellStyle name="Warning Text" xfId="25" builtinId="11" hidden="1"/>
  </cellStyles>
  <dxfs count="0"/>
  <tableStyles count="0" defaultTableStyle="TableStyleMedium9" defaultPivotStyle="PivotStyleLight16"/>
  <colors>
    <mruColors>
      <color rgb="FFFFE6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heme1">
  <a:themeElements>
    <a:clrScheme name="Fichtner new">
      <a:dk1>
        <a:srgbClr val="292929"/>
      </a:dk1>
      <a:lt1>
        <a:srgbClr val="FFFFFF"/>
      </a:lt1>
      <a:dk2>
        <a:srgbClr val="535353"/>
      </a:dk2>
      <a:lt2>
        <a:srgbClr val="9D9D9C"/>
      </a:lt2>
      <a:accent1>
        <a:srgbClr val="0069B4"/>
      </a:accent1>
      <a:accent2>
        <a:srgbClr val="009FE3"/>
      </a:accent2>
      <a:accent3>
        <a:srgbClr val="535353"/>
      </a:accent3>
      <a:accent4>
        <a:srgbClr val="FBBA00"/>
      </a:accent4>
      <a:accent5>
        <a:srgbClr val="E30613"/>
      </a:accent5>
      <a:accent6>
        <a:srgbClr val="009640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78CD2-D41D-41CB-9FFA-79EC7668D29D}">
  <sheetPr codeName="Sheet4">
    <tabColor theme="7" tint="0.59999389629810485"/>
  </sheetPr>
  <dimension ref="B3:O142"/>
  <sheetViews>
    <sheetView showGridLines="0" tabSelected="1" workbookViewId="0">
      <selection activeCell="H138" sqref="H138"/>
    </sheetView>
  </sheetViews>
  <sheetFormatPr defaultRowHeight="14.5" x14ac:dyDescent="0.35"/>
  <cols>
    <col min="1" max="1" width="4.7265625" customWidth="1"/>
    <col min="2" max="2" width="50.1796875" customWidth="1"/>
    <col min="4" max="4" width="14.81640625" bestFit="1" customWidth="1"/>
    <col min="5" max="5" width="21.1796875" customWidth="1"/>
    <col min="6" max="6" width="24.26953125" customWidth="1"/>
  </cols>
  <sheetData>
    <row r="3" spans="2:15" x14ac:dyDescent="0.35">
      <c r="B3" s="3" t="s">
        <v>0</v>
      </c>
      <c r="C3" s="3" t="s">
        <v>4</v>
      </c>
      <c r="D3" s="3" t="s">
        <v>5</v>
      </c>
      <c r="E3" s="3" t="s">
        <v>1</v>
      </c>
      <c r="F3" s="3" t="s">
        <v>6</v>
      </c>
    </row>
    <row r="4" spans="2:15" x14ac:dyDescent="0.35">
      <c r="B4" s="1" t="s">
        <v>2</v>
      </c>
      <c r="C4" s="1">
        <v>2013</v>
      </c>
      <c r="D4" s="1" t="s">
        <v>3</v>
      </c>
      <c r="E4" s="1" t="str">
        <f>"Run_8_"&amp;C4&amp;"_"&amp;D4</f>
        <v>Run_8_2013_NOx</v>
      </c>
      <c r="F4" s="1" t="s">
        <v>7</v>
      </c>
    </row>
    <row r="5" spans="2:15" x14ac:dyDescent="0.35">
      <c r="B5" s="1" t="s">
        <v>2</v>
      </c>
      <c r="C5" s="1">
        <v>2014</v>
      </c>
      <c r="D5" s="1" t="s">
        <v>3</v>
      </c>
      <c r="E5" s="1" t="str">
        <f t="shared" ref="E5:E28" si="0">"Run_8_"&amp;C5&amp;"_"&amp;D5</f>
        <v>Run_8_2014_NOx</v>
      </c>
      <c r="F5" s="1" t="s">
        <v>7</v>
      </c>
    </row>
    <row r="6" spans="2:15" x14ac:dyDescent="0.35">
      <c r="B6" s="1" t="s">
        <v>2</v>
      </c>
      <c r="C6" s="1">
        <v>2015</v>
      </c>
      <c r="D6" s="1" t="s">
        <v>3</v>
      </c>
      <c r="E6" s="1" t="str">
        <f t="shared" si="0"/>
        <v>Run_8_2015_NOx</v>
      </c>
      <c r="F6" s="1" t="s">
        <v>7</v>
      </c>
    </row>
    <row r="7" spans="2:15" x14ac:dyDescent="0.35">
      <c r="B7" s="1" t="s">
        <v>2</v>
      </c>
      <c r="C7" s="1">
        <v>2016</v>
      </c>
      <c r="D7" s="1" t="s">
        <v>3</v>
      </c>
      <c r="E7" s="1" t="str">
        <f t="shared" si="0"/>
        <v>Run_8_2016_NOx</v>
      </c>
      <c r="F7" s="1" t="s">
        <v>7</v>
      </c>
    </row>
    <row r="8" spans="2:15" x14ac:dyDescent="0.35">
      <c r="B8" s="1" t="s">
        <v>2</v>
      </c>
      <c r="C8" s="1">
        <v>2017</v>
      </c>
      <c r="D8" s="1" t="s">
        <v>3</v>
      </c>
      <c r="E8" s="1" t="str">
        <f t="shared" si="0"/>
        <v>Run_8_2017_NOx</v>
      </c>
      <c r="F8" s="1" t="s">
        <v>7</v>
      </c>
    </row>
    <row r="9" spans="2:15" x14ac:dyDescent="0.35">
      <c r="B9" s="1" t="s">
        <v>2</v>
      </c>
      <c r="C9" s="1">
        <f>C4</f>
        <v>2013</v>
      </c>
      <c r="D9" s="1" t="s">
        <v>23</v>
      </c>
      <c r="E9" s="1" t="str">
        <f t="shared" si="0"/>
        <v>Run_8_2013_PM_T</v>
      </c>
      <c r="F9" s="1" t="s">
        <v>8</v>
      </c>
    </row>
    <row r="10" spans="2:15" x14ac:dyDescent="0.35">
      <c r="B10" s="1" t="s">
        <v>2</v>
      </c>
      <c r="C10" s="1">
        <f t="shared" ref="C10:C23" si="1">C5</f>
        <v>2014</v>
      </c>
      <c r="D10" s="1" t="s">
        <v>23</v>
      </c>
      <c r="E10" s="1" t="str">
        <f t="shared" si="0"/>
        <v>Run_8_2014_PM_T</v>
      </c>
      <c r="F10" s="1" t="s">
        <v>8</v>
      </c>
      <c r="G10" s="2"/>
      <c r="H10" s="2"/>
      <c r="I10" s="2"/>
      <c r="J10" s="2"/>
      <c r="K10" s="2"/>
      <c r="L10" s="2"/>
      <c r="M10" s="2"/>
      <c r="N10" s="2"/>
      <c r="O10" s="2"/>
    </row>
    <row r="11" spans="2:15" x14ac:dyDescent="0.35">
      <c r="B11" s="1" t="s">
        <v>2</v>
      </c>
      <c r="C11" s="1">
        <f t="shared" si="1"/>
        <v>2015</v>
      </c>
      <c r="D11" s="1" t="s">
        <v>23</v>
      </c>
      <c r="E11" s="1" t="str">
        <f t="shared" si="0"/>
        <v>Run_8_2015_PM_T</v>
      </c>
      <c r="F11" s="1" t="s">
        <v>8</v>
      </c>
      <c r="G11" s="2"/>
      <c r="H11" s="2"/>
      <c r="I11" s="2"/>
      <c r="J11" s="2"/>
      <c r="K11" s="2"/>
      <c r="L11" s="2"/>
      <c r="M11" s="2"/>
      <c r="N11" s="2"/>
      <c r="O11" s="2"/>
    </row>
    <row r="12" spans="2:15" x14ac:dyDescent="0.35">
      <c r="B12" s="1" t="s">
        <v>2</v>
      </c>
      <c r="C12" s="1">
        <f t="shared" si="1"/>
        <v>2016</v>
      </c>
      <c r="D12" s="1" t="s">
        <v>23</v>
      </c>
      <c r="E12" s="1" t="str">
        <f t="shared" si="0"/>
        <v>Run_8_2016_PM_T</v>
      </c>
      <c r="F12" s="1" t="s">
        <v>8</v>
      </c>
      <c r="G12" s="2"/>
      <c r="H12" s="2"/>
      <c r="I12" s="2"/>
      <c r="J12" s="2"/>
      <c r="K12" s="2"/>
      <c r="L12" s="2"/>
      <c r="M12" s="2"/>
      <c r="N12" s="2"/>
      <c r="O12" s="2"/>
    </row>
    <row r="13" spans="2:15" x14ac:dyDescent="0.35">
      <c r="B13" s="1" t="s">
        <v>2</v>
      </c>
      <c r="C13" s="1">
        <f t="shared" si="1"/>
        <v>2017</v>
      </c>
      <c r="D13" s="1" t="s">
        <v>23</v>
      </c>
      <c r="E13" s="1" t="str">
        <f t="shared" si="0"/>
        <v>Run_8_2017_PM_T</v>
      </c>
      <c r="F13" s="1" t="s">
        <v>8</v>
      </c>
      <c r="G13" s="2"/>
      <c r="H13" s="2"/>
      <c r="I13" s="2"/>
      <c r="J13" s="2"/>
      <c r="K13" s="2"/>
      <c r="L13" s="2"/>
      <c r="M13" s="2"/>
      <c r="N13" s="2"/>
      <c r="O13" s="2"/>
    </row>
    <row r="14" spans="2:15" x14ac:dyDescent="0.35">
      <c r="B14" s="1" t="s">
        <v>2</v>
      </c>
      <c r="C14" s="1">
        <f t="shared" si="1"/>
        <v>2013</v>
      </c>
      <c r="D14" s="1" t="s">
        <v>9</v>
      </c>
      <c r="E14" s="1" t="str">
        <f t="shared" si="0"/>
        <v>Run_8_2013_AGas</v>
      </c>
      <c r="F14" s="1" t="s">
        <v>10</v>
      </c>
      <c r="G14" s="2"/>
      <c r="H14" s="2"/>
      <c r="I14" s="2"/>
      <c r="J14" s="2"/>
      <c r="K14" s="2"/>
      <c r="L14" s="2"/>
      <c r="M14" s="2"/>
      <c r="N14" s="2"/>
      <c r="O14" s="2"/>
    </row>
    <row r="15" spans="2:15" x14ac:dyDescent="0.35">
      <c r="B15" s="1" t="s">
        <v>2</v>
      </c>
      <c r="C15" s="1">
        <f t="shared" si="1"/>
        <v>2014</v>
      </c>
      <c r="D15" s="1" t="s">
        <v>9</v>
      </c>
      <c r="E15" s="1" t="str">
        <f t="shared" si="0"/>
        <v>Run_8_2014_AGas</v>
      </c>
      <c r="F15" s="1" t="s">
        <v>10</v>
      </c>
      <c r="G15" s="2"/>
      <c r="H15" s="2"/>
      <c r="I15" s="2"/>
      <c r="J15" s="2"/>
      <c r="K15" s="2"/>
      <c r="L15" s="2"/>
      <c r="M15" s="2"/>
      <c r="N15" s="2"/>
      <c r="O15" s="2"/>
    </row>
    <row r="16" spans="2:15" x14ac:dyDescent="0.35">
      <c r="B16" s="1" t="s">
        <v>2</v>
      </c>
      <c r="C16" s="1">
        <f t="shared" si="1"/>
        <v>2015</v>
      </c>
      <c r="D16" s="1" t="s">
        <v>9</v>
      </c>
      <c r="E16" s="1" t="str">
        <f t="shared" si="0"/>
        <v>Run_8_2015_AGas</v>
      </c>
      <c r="F16" s="1" t="s">
        <v>10</v>
      </c>
      <c r="G16" s="2"/>
      <c r="H16" s="2"/>
      <c r="I16" s="2"/>
      <c r="J16" s="2"/>
      <c r="K16" s="2"/>
      <c r="L16" s="2"/>
      <c r="M16" s="2"/>
      <c r="N16" s="2"/>
      <c r="O16" s="2"/>
    </row>
    <row r="17" spans="2:15" x14ac:dyDescent="0.35">
      <c r="B17" s="1" t="s">
        <v>2</v>
      </c>
      <c r="C17" s="1">
        <f t="shared" si="1"/>
        <v>2016</v>
      </c>
      <c r="D17" s="1" t="s">
        <v>9</v>
      </c>
      <c r="E17" s="1" t="str">
        <f t="shared" si="0"/>
        <v>Run_8_2016_AGas</v>
      </c>
      <c r="F17" s="1" t="s">
        <v>10</v>
      </c>
      <c r="G17" s="2"/>
      <c r="H17" s="2"/>
      <c r="I17" s="2"/>
      <c r="J17" s="2"/>
      <c r="K17" s="2"/>
      <c r="L17" s="2"/>
      <c r="M17" s="2"/>
      <c r="N17" s="2"/>
      <c r="O17" s="2"/>
    </row>
    <row r="18" spans="2:15" x14ac:dyDescent="0.35">
      <c r="B18" s="1" t="s">
        <v>2</v>
      </c>
      <c r="C18" s="1">
        <f t="shared" si="1"/>
        <v>2017</v>
      </c>
      <c r="D18" s="1" t="s">
        <v>9</v>
      </c>
      <c r="E18" s="1" t="str">
        <f t="shared" si="0"/>
        <v>Run_8_2017_AGas</v>
      </c>
      <c r="F18" s="1" t="s">
        <v>10</v>
      </c>
      <c r="G18" s="2"/>
      <c r="H18" s="2"/>
      <c r="I18" s="2"/>
      <c r="J18" s="2"/>
      <c r="K18" s="2"/>
      <c r="L18" s="2"/>
      <c r="M18" s="2"/>
      <c r="N18" s="2"/>
      <c r="O18" s="2"/>
    </row>
    <row r="19" spans="2:15" s="2" customFormat="1" x14ac:dyDescent="0.35">
      <c r="B19" s="1" t="s">
        <v>2</v>
      </c>
      <c r="C19" s="1">
        <f t="shared" si="1"/>
        <v>2013</v>
      </c>
      <c r="D19" s="1" t="s">
        <v>24</v>
      </c>
      <c r="E19" s="1" t="str">
        <f t="shared" si="0"/>
        <v>Run_8_2013_VOC</v>
      </c>
      <c r="F19" s="1" t="s">
        <v>25</v>
      </c>
    </row>
    <row r="20" spans="2:15" s="2" customFormat="1" x14ac:dyDescent="0.35">
      <c r="B20" s="1" t="s">
        <v>2</v>
      </c>
      <c r="C20" s="1">
        <f t="shared" si="1"/>
        <v>2014</v>
      </c>
      <c r="D20" s="1" t="s">
        <v>24</v>
      </c>
      <c r="E20" s="1" t="str">
        <f t="shared" si="0"/>
        <v>Run_8_2014_VOC</v>
      </c>
      <c r="F20" s="1" t="s">
        <v>25</v>
      </c>
    </row>
    <row r="21" spans="2:15" s="2" customFormat="1" x14ac:dyDescent="0.35">
      <c r="B21" s="1" t="s">
        <v>2</v>
      </c>
      <c r="C21" s="1">
        <f t="shared" si="1"/>
        <v>2015</v>
      </c>
      <c r="D21" s="1" t="s">
        <v>24</v>
      </c>
      <c r="E21" s="1" t="str">
        <f t="shared" si="0"/>
        <v>Run_8_2015_VOC</v>
      </c>
      <c r="F21" s="1" t="s">
        <v>25</v>
      </c>
    </row>
    <row r="22" spans="2:15" s="2" customFormat="1" x14ac:dyDescent="0.35">
      <c r="B22" s="1" t="s">
        <v>2</v>
      </c>
      <c r="C22" s="1">
        <f t="shared" si="1"/>
        <v>2016</v>
      </c>
      <c r="D22" s="1" t="s">
        <v>24</v>
      </c>
      <c r="E22" s="1" t="str">
        <f t="shared" si="0"/>
        <v>Run_8_2016_VOC</v>
      </c>
      <c r="F22" s="1" t="s">
        <v>25</v>
      </c>
    </row>
    <row r="23" spans="2:15" s="2" customFormat="1" x14ac:dyDescent="0.35">
      <c r="B23" s="1" t="s">
        <v>2</v>
      </c>
      <c r="C23" s="1">
        <f t="shared" si="1"/>
        <v>2017</v>
      </c>
      <c r="D23" s="1" t="s">
        <v>24</v>
      </c>
      <c r="E23" s="1" t="str">
        <f t="shared" si="0"/>
        <v>Run_8_2017_VOC</v>
      </c>
      <c r="F23" s="1" t="s">
        <v>25</v>
      </c>
    </row>
    <row r="24" spans="2:15" x14ac:dyDescent="0.35">
      <c r="B24" s="1" t="s">
        <v>2</v>
      </c>
      <c r="C24" s="1">
        <f>C14</f>
        <v>2013</v>
      </c>
      <c r="D24" s="1" t="s">
        <v>11</v>
      </c>
      <c r="E24" s="1" t="str">
        <f t="shared" si="0"/>
        <v>Run_8_2013_NH3</v>
      </c>
      <c r="F24" s="1" t="s">
        <v>11</v>
      </c>
      <c r="G24" s="2" t="s">
        <v>12</v>
      </c>
      <c r="H24" s="2"/>
      <c r="I24" s="2"/>
      <c r="J24" s="2"/>
      <c r="K24" s="2"/>
      <c r="L24" s="2"/>
      <c r="M24" s="2"/>
      <c r="N24" s="2"/>
      <c r="O24" s="2"/>
    </row>
    <row r="25" spans="2:15" x14ac:dyDescent="0.35">
      <c r="B25" s="1" t="s">
        <v>2</v>
      </c>
      <c r="C25" s="1">
        <f>C15</f>
        <v>2014</v>
      </c>
      <c r="D25" s="1" t="s">
        <v>11</v>
      </c>
      <c r="E25" s="1" t="str">
        <f t="shared" si="0"/>
        <v>Run_8_2014_NH3</v>
      </c>
      <c r="F25" s="1" t="s">
        <v>11</v>
      </c>
      <c r="G25" s="2" t="s">
        <v>12</v>
      </c>
      <c r="H25" s="2"/>
      <c r="I25" s="2"/>
      <c r="J25" s="2"/>
      <c r="K25" s="2"/>
      <c r="L25" s="2"/>
      <c r="M25" s="2"/>
      <c r="N25" s="2"/>
      <c r="O25" s="2"/>
    </row>
    <row r="26" spans="2:15" x14ac:dyDescent="0.35">
      <c r="B26" s="1" t="s">
        <v>2</v>
      </c>
      <c r="C26" s="1">
        <f>C16</f>
        <v>2015</v>
      </c>
      <c r="D26" s="1" t="s">
        <v>11</v>
      </c>
      <c r="E26" s="1" t="str">
        <f t="shared" si="0"/>
        <v>Run_8_2015_NH3</v>
      </c>
      <c r="F26" s="1" t="s">
        <v>11</v>
      </c>
      <c r="G26" s="2" t="s">
        <v>12</v>
      </c>
      <c r="H26" s="2"/>
      <c r="I26" s="2"/>
      <c r="J26" s="2"/>
      <c r="K26" s="2"/>
      <c r="L26" s="2"/>
      <c r="M26" s="2"/>
      <c r="N26" s="2"/>
      <c r="O26" s="2"/>
    </row>
    <row r="27" spans="2:15" x14ac:dyDescent="0.35">
      <c r="B27" s="1" t="s">
        <v>2</v>
      </c>
      <c r="C27" s="1">
        <f>C17</f>
        <v>2016</v>
      </c>
      <c r="D27" s="1" t="s">
        <v>11</v>
      </c>
      <c r="E27" s="1" t="str">
        <f t="shared" si="0"/>
        <v>Run_8_2016_NH3</v>
      </c>
      <c r="F27" s="1" t="s">
        <v>11</v>
      </c>
      <c r="G27" s="2" t="s">
        <v>12</v>
      </c>
      <c r="H27" s="2"/>
      <c r="I27" s="2"/>
      <c r="J27" s="2"/>
      <c r="K27" s="2"/>
      <c r="L27" s="2"/>
      <c r="M27" s="2"/>
      <c r="N27" s="2"/>
      <c r="O27" s="2"/>
    </row>
    <row r="28" spans="2:15" x14ac:dyDescent="0.35">
      <c r="B28" s="1" t="s">
        <v>2</v>
      </c>
      <c r="C28" s="1">
        <f>C18</f>
        <v>2017</v>
      </c>
      <c r="D28" s="1" t="s">
        <v>11</v>
      </c>
      <c r="E28" s="1" t="str">
        <f t="shared" si="0"/>
        <v>Run_8_2017_NH3</v>
      </c>
      <c r="F28" s="1" t="s">
        <v>11</v>
      </c>
      <c r="G28" s="2" t="s">
        <v>12</v>
      </c>
      <c r="H28" s="2"/>
      <c r="I28" s="2"/>
      <c r="J28" s="2"/>
      <c r="K28" s="2"/>
      <c r="L28" s="2"/>
      <c r="M28" s="2"/>
      <c r="N28" s="2"/>
      <c r="O28" s="2"/>
    </row>
    <row r="29" spans="2:15" x14ac:dyDescent="0.35">
      <c r="B29" s="2"/>
      <c r="C29" s="2"/>
      <c r="D29" s="2"/>
      <c r="E29" s="2"/>
      <c r="F29" s="2"/>
    </row>
    <row r="30" spans="2:15" x14ac:dyDescent="0.35">
      <c r="B30" s="1" t="s">
        <v>13</v>
      </c>
      <c r="C30" s="1">
        <v>2013</v>
      </c>
      <c r="D30" s="1" t="s">
        <v>3</v>
      </c>
      <c r="E30" s="1" t="str">
        <f>"Run_9_"&amp;C30&amp;"_"&amp;D30</f>
        <v>Run_9_2013_NOx</v>
      </c>
      <c r="F30" s="1" t="s">
        <v>7</v>
      </c>
    </row>
    <row r="31" spans="2:15" x14ac:dyDescent="0.35">
      <c r="B31" s="1" t="s">
        <v>13</v>
      </c>
      <c r="C31" s="1">
        <v>2014</v>
      </c>
      <c r="D31" s="1" t="s">
        <v>3</v>
      </c>
      <c r="E31" s="1" t="str">
        <f t="shared" ref="E31:E54" si="2">"Run_9_"&amp;C31&amp;"_"&amp;D31</f>
        <v>Run_9_2014_NOx</v>
      </c>
      <c r="F31" s="1" t="s">
        <v>7</v>
      </c>
    </row>
    <row r="32" spans="2:15" x14ac:dyDescent="0.35">
      <c r="B32" s="1" t="s">
        <v>13</v>
      </c>
      <c r="C32" s="1">
        <v>2015</v>
      </c>
      <c r="D32" s="1" t="s">
        <v>3</v>
      </c>
      <c r="E32" s="1" t="str">
        <f t="shared" si="2"/>
        <v>Run_9_2015_NOx</v>
      </c>
      <c r="F32" s="1" t="s">
        <v>7</v>
      </c>
    </row>
    <row r="33" spans="2:6" x14ac:dyDescent="0.35">
      <c r="B33" s="1" t="s">
        <v>13</v>
      </c>
      <c r="C33" s="1">
        <v>2016</v>
      </c>
      <c r="D33" s="1" t="s">
        <v>3</v>
      </c>
      <c r="E33" s="1" t="str">
        <f t="shared" si="2"/>
        <v>Run_9_2016_NOx</v>
      </c>
      <c r="F33" s="1" t="s">
        <v>7</v>
      </c>
    </row>
    <row r="34" spans="2:6" x14ac:dyDescent="0.35">
      <c r="B34" s="1" t="s">
        <v>13</v>
      </c>
      <c r="C34" s="1">
        <v>2017</v>
      </c>
      <c r="D34" s="1" t="s">
        <v>3</v>
      </c>
      <c r="E34" s="1" t="str">
        <f t="shared" si="2"/>
        <v>Run_9_2017_NOx</v>
      </c>
      <c r="F34" s="1" t="s">
        <v>7</v>
      </c>
    </row>
    <row r="35" spans="2:6" x14ac:dyDescent="0.35">
      <c r="B35" s="1" t="s">
        <v>13</v>
      </c>
      <c r="C35" s="1">
        <f>C30</f>
        <v>2013</v>
      </c>
      <c r="D35" s="1" t="s">
        <v>23</v>
      </c>
      <c r="E35" s="1" t="str">
        <f t="shared" si="2"/>
        <v>Run_9_2013_PM_T</v>
      </c>
      <c r="F35" s="1" t="s">
        <v>8</v>
      </c>
    </row>
    <row r="36" spans="2:6" x14ac:dyDescent="0.35">
      <c r="B36" s="1" t="s">
        <v>13</v>
      </c>
      <c r="C36" s="1">
        <f t="shared" ref="C36:C49" si="3">C31</f>
        <v>2014</v>
      </c>
      <c r="D36" s="1" t="s">
        <v>23</v>
      </c>
      <c r="E36" s="1" t="str">
        <f t="shared" si="2"/>
        <v>Run_9_2014_PM_T</v>
      </c>
      <c r="F36" s="1" t="s">
        <v>8</v>
      </c>
    </row>
    <row r="37" spans="2:6" x14ac:dyDescent="0.35">
      <c r="B37" s="1" t="s">
        <v>13</v>
      </c>
      <c r="C37" s="1">
        <f t="shared" si="3"/>
        <v>2015</v>
      </c>
      <c r="D37" s="1" t="s">
        <v>23</v>
      </c>
      <c r="E37" s="1" t="str">
        <f t="shared" si="2"/>
        <v>Run_9_2015_PM_T</v>
      </c>
      <c r="F37" s="1" t="s">
        <v>8</v>
      </c>
    </row>
    <row r="38" spans="2:6" x14ac:dyDescent="0.35">
      <c r="B38" s="1" t="s">
        <v>13</v>
      </c>
      <c r="C38" s="1">
        <f t="shared" si="3"/>
        <v>2016</v>
      </c>
      <c r="D38" s="1" t="s">
        <v>23</v>
      </c>
      <c r="E38" s="1" t="str">
        <f t="shared" si="2"/>
        <v>Run_9_2016_PM_T</v>
      </c>
      <c r="F38" s="1" t="s">
        <v>8</v>
      </c>
    </row>
    <row r="39" spans="2:6" x14ac:dyDescent="0.35">
      <c r="B39" s="1" t="s">
        <v>13</v>
      </c>
      <c r="C39" s="1">
        <f t="shared" si="3"/>
        <v>2017</v>
      </c>
      <c r="D39" s="1" t="s">
        <v>23</v>
      </c>
      <c r="E39" s="1" t="str">
        <f t="shared" si="2"/>
        <v>Run_9_2017_PM_T</v>
      </c>
      <c r="F39" s="1" t="s">
        <v>8</v>
      </c>
    </row>
    <row r="40" spans="2:6" x14ac:dyDescent="0.35">
      <c r="B40" s="1" t="s">
        <v>13</v>
      </c>
      <c r="C40" s="1">
        <f t="shared" si="3"/>
        <v>2013</v>
      </c>
      <c r="D40" s="1" t="s">
        <v>9</v>
      </c>
      <c r="E40" s="1" t="str">
        <f t="shared" si="2"/>
        <v>Run_9_2013_AGas</v>
      </c>
      <c r="F40" s="1" t="s">
        <v>10</v>
      </c>
    </row>
    <row r="41" spans="2:6" x14ac:dyDescent="0.35">
      <c r="B41" s="1" t="s">
        <v>13</v>
      </c>
      <c r="C41" s="1">
        <f t="shared" si="3"/>
        <v>2014</v>
      </c>
      <c r="D41" s="1" t="s">
        <v>9</v>
      </c>
      <c r="E41" s="1" t="str">
        <f t="shared" si="2"/>
        <v>Run_9_2014_AGas</v>
      </c>
      <c r="F41" s="1" t="s">
        <v>10</v>
      </c>
    </row>
    <row r="42" spans="2:6" x14ac:dyDescent="0.35">
      <c r="B42" s="1" t="s">
        <v>13</v>
      </c>
      <c r="C42" s="1">
        <f t="shared" si="3"/>
        <v>2015</v>
      </c>
      <c r="D42" s="1" t="s">
        <v>9</v>
      </c>
      <c r="E42" s="1" t="str">
        <f t="shared" si="2"/>
        <v>Run_9_2015_AGas</v>
      </c>
      <c r="F42" s="1" t="s">
        <v>10</v>
      </c>
    </row>
    <row r="43" spans="2:6" x14ac:dyDescent="0.35">
      <c r="B43" s="1" t="s">
        <v>13</v>
      </c>
      <c r="C43" s="1">
        <f t="shared" si="3"/>
        <v>2016</v>
      </c>
      <c r="D43" s="1" t="s">
        <v>9</v>
      </c>
      <c r="E43" s="1" t="str">
        <f t="shared" si="2"/>
        <v>Run_9_2016_AGas</v>
      </c>
      <c r="F43" s="1" t="s">
        <v>10</v>
      </c>
    </row>
    <row r="44" spans="2:6" x14ac:dyDescent="0.35">
      <c r="B44" s="1" t="s">
        <v>13</v>
      </c>
      <c r="C44" s="1">
        <f t="shared" si="3"/>
        <v>2017</v>
      </c>
      <c r="D44" s="1" t="s">
        <v>9</v>
      </c>
      <c r="E44" s="1" t="str">
        <f t="shared" si="2"/>
        <v>Run_9_2017_AGas</v>
      </c>
      <c r="F44" s="1" t="s">
        <v>10</v>
      </c>
    </row>
    <row r="45" spans="2:6" s="2" customFormat="1" x14ac:dyDescent="0.35">
      <c r="B45" s="1" t="s">
        <v>13</v>
      </c>
      <c r="C45" s="1">
        <f t="shared" si="3"/>
        <v>2013</v>
      </c>
      <c r="D45" s="1" t="s">
        <v>24</v>
      </c>
      <c r="E45" s="1" t="str">
        <f t="shared" si="2"/>
        <v>Run_9_2013_VOC</v>
      </c>
      <c r="F45" s="1" t="s">
        <v>25</v>
      </c>
    </row>
    <row r="46" spans="2:6" s="2" customFormat="1" x14ac:dyDescent="0.35">
      <c r="B46" s="1" t="s">
        <v>13</v>
      </c>
      <c r="C46" s="1">
        <f t="shared" si="3"/>
        <v>2014</v>
      </c>
      <c r="D46" s="1" t="s">
        <v>24</v>
      </c>
      <c r="E46" s="1" t="str">
        <f t="shared" si="2"/>
        <v>Run_9_2014_VOC</v>
      </c>
      <c r="F46" s="1" t="s">
        <v>25</v>
      </c>
    </row>
    <row r="47" spans="2:6" s="2" customFormat="1" x14ac:dyDescent="0.35">
      <c r="B47" s="1" t="s">
        <v>13</v>
      </c>
      <c r="C47" s="1">
        <f t="shared" si="3"/>
        <v>2015</v>
      </c>
      <c r="D47" s="1" t="s">
        <v>24</v>
      </c>
      <c r="E47" s="1" t="str">
        <f t="shared" si="2"/>
        <v>Run_9_2015_VOC</v>
      </c>
      <c r="F47" s="1" t="s">
        <v>25</v>
      </c>
    </row>
    <row r="48" spans="2:6" s="2" customFormat="1" x14ac:dyDescent="0.35">
      <c r="B48" s="1" t="s">
        <v>13</v>
      </c>
      <c r="C48" s="1">
        <f t="shared" si="3"/>
        <v>2016</v>
      </c>
      <c r="D48" s="1" t="s">
        <v>24</v>
      </c>
      <c r="E48" s="1" t="str">
        <f t="shared" si="2"/>
        <v>Run_9_2016_VOC</v>
      </c>
      <c r="F48" s="1" t="s">
        <v>25</v>
      </c>
    </row>
    <row r="49" spans="2:7" s="2" customFormat="1" x14ac:dyDescent="0.35">
      <c r="B49" s="1" t="s">
        <v>13</v>
      </c>
      <c r="C49" s="1">
        <f t="shared" si="3"/>
        <v>2017</v>
      </c>
      <c r="D49" s="1" t="s">
        <v>24</v>
      </c>
      <c r="E49" s="1" t="str">
        <f t="shared" si="2"/>
        <v>Run_9_2017_VOC</v>
      </c>
      <c r="F49" s="1" t="s">
        <v>25</v>
      </c>
    </row>
    <row r="50" spans="2:7" x14ac:dyDescent="0.35">
      <c r="B50" s="1" t="s">
        <v>13</v>
      </c>
      <c r="C50" s="1">
        <f>C40</f>
        <v>2013</v>
      </c>
      <c r="D50" s="1" t="s">
        <v>11</v>
      </c>
      <c r="E50" s="1" t="str">
        <f t="shared" si="2"/>
        <v>Run_9_2013_NH3</v>
      </c>
      <c r="F50" s="1" t="s">
        <v>11</v>
      </c>
      <c r="G50" s="2" t="s">
        <v>12</v>
      </c>
    </row>
    <row r="51" spans="2:7" x14ac:dyDescent="0.35">
      <c r="B51" s="1" t="s">
        <v>13</v>
      </c>
      <c r="C51" s="1">
        <f>C41</f>
        <v>2014</v>
      </c>
      <c r="D51" s="1" t="s">
        <v>11</v>
      </c>
      <c r="E51" s="1" t="str">
        <f t="shared" si="2"/>
        <v>Run_9_2014_NH3</v>
      </c>
      <c r="F51" s="1" t="s">
        <v>11</v>
      </c>
      <c r="G51" s="2" t="s">
        <v>12</v>
      </c>
    </row>
    <row r="52" spans="2:7" x14ac:dyDescent="0.35">
      <c r="B52" s="1" t="s">
        <v>13</v>
      </c>
      <c r="C52" s="1">
        <f>C42</f>
        <v>2015</v>
      </c>
      <c r="D52" s="1" t="s">
        <v>11</v>
      </c>
      <c r="E52" s="1" t="str">
        <f t="shared" si="2"/>
        <v>Run_9_2015_NH3</v>
      </c>
      <c r="F52" s="1" t="s">
        <v>11</v>
      </c>
      <c r="G52" s="2" t="s">
        <v>12</v>
      </c>
    </row>
    <row r="53" spans="2:7" x14ac:dyDescent="0.35">
      <c r="B53" s="1" t="s">
        <v>13</v>
      </c>
      <c r="C53" s="1">
        <f>C43</f>
        <v>2016</v>
      </c>
      <c r="D53" s="1" t="s">
        <v>11</v>
      </c>
      <c r="E53" s="1" t="str">
        <f t="shared" si="2"/>
        <v>Run_9_2016_NH3</v>
      </c>
      <c r="F53" s="1" t="s">
        <v>11</v>
      </c>
      <c r="G53" s="2" t="s">
        <v>12</v>
      </c>
    </row>
    <row r="54" spans="2:7" x14ac:dyDescent="0.35">
      <c r="B54" s="1" t="s">
        <v>13</v>
      </c>
      <c r="C54" s="1">
        <f>C44</f>
        <v>2017</v>
      </c>
      <c r="D54" s="1" t="s">
        <v>11</v>
      </c>
      <c r="E54" s="1" t="str">
        <f t="shared" si="2"/>
        <v>Run_9_2017_NH3</v>
      </c>
      <c r="F54" s="1" t="s">
        <v>11</v>
      </c>
      <c r="G54" s="2" t="s">
        <v>12</v>
      </c>
    </row>
    <row r="56" spans="2:7" x14ac:dyDescent="0.35">
      <c r="B56" s="1" t="s">
        <v>14</v>
      </c>
      <c r="C56" s="1">
        <v>2013</v>
      </c>
      <c r="D56" s="1" t="s">
        <v>3</v>
      </c>
      <c r="E56" s="1" t="str">
        <f>"Run_10_"&amp;C56&amp;"_"&amp;D56</f>
        <v>Run_10_2013_NOx</v>
      </c>
      <c r="F56" s="1" t="s">
        <v>7</v>
      </c>
    </row>
    <row r="57" spans="2:7" x14ac:dyDescent="0.35">
      <c r="B57" s="1" t="s">
        <v>14</v>
      </c>
      <c r="C57" s="1">
        <v>2014</v>
      </c>
      <c r="D57" s="1" t="s">
        <v>3</v>
      </c>
      <c r="E57" s="1" t="str">
        <f t="shared" ref="E57:E80" si="4">"Run_10_"&amp;C57&amp;"_"&amp;D57</f>
        <v>Run_10_2014_NOx</v>
      </c>
      <c r="F57" s="1" t="s">
        <v>7</v>
      </c>
    </row>
    <row r="58" spans="2:7" x14ac:dyDescent="0.35">
      <c r="B58" s="1" t="s">
        <v>14</v>
      </c>
      <c r="C58" s="1">
        <v>2015</v>
      </c>
      <c r="D58" s="1" t="s">
        <v>3</v>
      </c>
      <c r="E58" s="1" t="str">
        <f t="shared" si="4"/>
        <v>Run_10_2015_NOx</v>
      </c>
      <c r="F58" s="1" t="s">
        <v>7</v>
      </c>
    </row>
    <row r="59" spans="2:7" x14ac:dyDescent="0.35">
      <c r="B59" s="1" t="s">
        <v>14</v>
      </c>
      <c r="C59" s="1">
        <v>2016</v>
      </c>
      <c r="D59" s="1" t="s">
        <v>3</v>
      </c>
      <c r="E59" s="1" t="str">
        <f t="shared" si="4"/>
        <v>Run_10_2016_NOx</v>
      </c>
      <c r="F59" s="1" t="s">
        <v>7</v>
      </c>
    </row>
    <row r="60" spans="2:7" x14ac:dyDescent="0.35">
      <c r="B60" s="1" t="s">
        <v>14</v>
      </c>
      <c r="C60" s="1">
        <v>2017</v>
      </c>
      <c r="D60" s="1" t="s">
        <v>3</v>
      </c>
      <c r="E60" s="1" t="str">
        <f t="shared" si="4"/>
        <v>Run_10_2017_NOx</v>
      </c>
      <c r="F60" s="1" t="s">
        <v>7</v>
      </c>
    </row>
    <row r="61" spans="2:7" x14ac:dyDescent="0.35">
      <c r="B61" s="1" t="s">
        <v>14</v>
      </c>
      <c r="C61" s="1">
        <f>C56</f>
        <v>2013</v>
      </c>
      <c r="D61" s="1" t="s">
        <v>23</v>
      </c>
      <c r="E61" s="1" t="str">
        <f t="shared" si="4"/>
        <v>Run_10_2013_PM_T</v>
      </c>
      <c r="F61" s="1" t="s">
        <v>8</v>
      </c>
    </row>
    <row r="62" spans="2:7" x14ac:dyDescent="0.35">
      <c r="B62" s="1" t="s">
        <v>14</v>
      </c>
      <c r="C62" s="1">
        <f t="shared" ref="C62:C75" si="5">C57</f>
        <v>2014</v>
      </c>
      <c r="D62" s="1" t="s">
        <v>23</v>
      </c>
      <c r="E62" s="1" t="str">
        <f t="shared" si="4"/>
        <v>Run_10_2014_PM_T</v>
      </c>
      <c r="F62" s="1" t="s">
        <v>8</v>
      </c>
    </row>
    <row r="63" spans="2:7" x14ac:dyDescent="0.35">
      <c r="B63" s="1" t="s">
        <v>14</v>
      </c>
      <c r="C63" s="1">
        <f t="shared" si="5"/>
        <v>2015</v>
      </c>
      <c r="D63" s="1" t="s">
        <v>23</v>
      </c>
      <c r="E63" s="1" t="str">
        <f t="shared" si="4"/>
        <v>Run_10_2015_PM_T</v>
      </c>
      <c r="F63" s="1" t="s">
        <v>8</v>
      </c>
    </row>
    <row r="64" spans="2:7" x14ac:dyDescent="0.35">
      <c r="B64" s="1" t="s">
        <v>14</v>
      </c>
      <c r="C64" s="1">
        <f t="shared" si="5"/>
        <v>2016</v>
      </c>
      <c r="D64" s="1" t="s">
        <v>23</v>
      </c>
      <c r="E64" s="1" t="str">
        <f t="shared" si="4"/>
        <v>Run_10_2016_PM_T</v>
      </c>
      <c r="F64" s="1" t="s">
        <v>8</v>
      </c>
    </row>
    <row r="65" spans="2:7" x14ac:dyDescent="0.35">
      <c r="B65" s="1" t="s">
        <v>14</v>
      </c>
      <c r="C65" s="1">
        <f t="shared" si="5"/>
        <v>2017</v>
      </c>
      <c r="D65" s="1" t="s">
        <v>23</v>
      </c>
      <c r="E65" s="1" t="str">
        <f t="shared" si="4"/>
        <v>Run_10_2017_PM_T</v>
      </c>
      <c r="F65" s="1" t="s">
        <v>8</v>
      </c>
    </row>
    <row r="66" spans="2:7" x14ac:dyDescent="0.35">
      <c r="B66" s="1" t="s">
        <v>14</v>
      </c>
      <c r="C66" s="1">
        <f t="shared" si="5"/>
        <v>2013</v>
      </c>
      <c r="D66" s="1" t="s">
        <v>9</v>
      </c>
      <c r="E66" s="1" t="str">
        <f t="shared" si="4"/>
        <v>Run_10_2013_AGas</v>
      </c>
      <c r="F66" s="1" t="s">
        <v>10</v>
      </c>
    </row>
    <row r="67" spans="2:7" x14ac:dyDescent="0.35">
      <c r="B67" s="1" t="s">
        <v>14</v>
      </c>
      <c r="C67" s="1">
        <f t="shared" si="5"/>
        <v>2014</v>
      </c>
      <c r="D67" s="1" t="s">
        <v>9</v>
      </c>
      <c r="E67" s="1" t="str">
        <f t="shared" si="4"/>
        <v>Run_10_2014_AGas</v>
      </c>
      <c r="F67" s="1" t="s">
        <v>10</v>
      </c>
    </row>
    <row r="68" spans="2:7" x14ac:dyDescent="0.35">
      <c r="B68" s="1" t="s">
        <v>14</v>
      </c>
      <c r="C68" s="1">
        <f t="shared" si="5"/>
        <v>2015</v>
      </c>
      <c r="D68" s="1" t="s">
        <v>9</v>
      </c>
      <c r="E68" s="1" t="str">
        <f t="shared" si="4"/>
        <v>Run_10_2015_AGas</v>
      </c>
      <c r="F68" s="1" t="s">
        <v>10</v>
      </c>
    </row>
    <row r="69" spans="2:7" x14ac:dyDescent="0.35">
      <c r="B69" s="1" t="s">
        <v>14</v>
      </c>
      <c r="C69" s="1">
        <f t="shared" si="5"/>
        <v>2016</v>
      </c>
      <c r="D69" s="1" t="s">
        <v>9</v>
      </c>
      <c r="E69" s="1" t="str">
        <f t="shared" si="4"/>
        <v>Run_10_2016_AGas</v>
      </c>
      <c r="F69" s="1" t="s">
        <v>10</v>
      </c>
    </row>
    <row r="70" spans="2:7" x14ac:dyDescent="0.35">
      <c r="B70" s="1" t="s">
        <v>14</v>
      </c>
      <c r="C70" s="1">
        <f t="shared" si="5"/>
        <v>2017</v>
      </c>
      <c r="D70" s="1" t="s">
        <v>9</v>
      </c>
      <c r="E70" s="1" t="str">
        <f t="shared" si="4"/>
        <v>Run_10_2017_AGas</v>
      </c>
      <c r="F70" s="1" t="s">
        <v>10</v>
      </c>
    </row>
    <row r="71" spans="2:7" s="2" customFormat="1" x14ac:dyDescent="0.35">
      <c r="B71" s="1" t="s">
        <v>14</v>
      </c>
      <c r="C71" s="1">
        <f t="shared" si="5"/>
        <v>2013</v>
      </c>
      <c r="D71" s="1" t="s">
        <v>24</v>
      </c>
      <c r="E71" s="1" t="str">
        <f t="shared" ref="E71:E75" si="6">"Run_10_"&amp;C71&amp;"_"&amp;D71</f>
        <v>Run_10_2013_VOC</v>
      </c>
      <c r="F71" s="1" t="s">
        <v>25</v>
      </c>
    </row>
    <row r="72" spans="2:7" s="2" customFormat="1" x14ac:dyDescent="0.35">
      <c r="B72" s="1" t="s">
        <v>14</v>
      </c>
      <c r="C72" s="1">
        <f t="shared" si="5"/>
        <v>2014</v>
      </c>
      <c r="D72" s="1" t="s">
        <v>24</v>
      </c>
      <c r="E72" s="1" t="str">
        <f t="shared" si="6"/>
        <v>Run_10_2014_VOC</v>
      </c>
      <c r="F72" s="1" t="s">
        <v>25</v>
      </c>
    </row>
    <row r="73" spans="2:7" s="2" customFormat="1" x14ac:dyDescent="0.35">
      <c r="B73" s="1" t="s">
        <v>14</v>
      </c>
      <c r="C73" s="1">
        <f t="shared" si="5"/>
        <v>2015</v>
      </c>
      <c r="D73" s="1" t="s">
        <v>24</v>
      </c>
      <c r="E73" s="1" t="str">
        <f t="shared" si="6"/>
        <v>Run_10_2015_VOC</v>
      </c>
      <c r="F73" s="1" t="s">
        <v>25</v>
      </c>
    </row>
    <row r="74" spans="2:7" s="2" customFormat="1" x14ac:dyDescent="0.35">
      <c r="B74" s="1" t="s">
        <v>14</v>
      </c>
      <c r="C74" s="1">
        <f t="shared" si="5"/>
        <v>2016</v>
      </c>
      <c r="D74" s="1" t="s">
        <v>24</v>
      </c>
      <c r="E74" s="1" t="str">
        <f t="shared" si="6"/>
        <v>Run_10_2016_VOC</v>
      </c>
      <c r="F74" s="1" t="s">
        <v>25</v>
      </c>
    </row>
    <row r="75" spans="2:7" s="2" customFormat="1" x14ac:dyDescent="0.35">
      <c r="B75" s="1" t="s">
        <v>14</v>
      </c>
      <c r="C75" s="1">
        <f t="shared" si="5"/>
        <v>2017</v>
      </c>
      <c r="D75" s="1" t="s">
        <v>24</v>
      </c>
      <c r="E75" s="1" t="str">
        <f t="shared" si="6"/>
        <v>Run_10_2017_VOC</v>
      </c>
      <c r="F75" s="1" t="s">
        <v>25</v>
      </c>
    </row>
    <row r="76" spans="2:7" x14ac:dyDescent="0.35">
      <c r="B76" s="1" t="s">
        <v>14</v>
      </c>
      <c r="C76" s="1">
        <f>C66</f>
        <v>2013</v>
      </c>
      <c r="D76" s="1" t="s">
        <v>11</v>
      </c>
      <c r="E76" s="1" t="str">
        <f t="shared" si="4"/>
        <v>Run_10_2013_NH3</v>
      </c>
      <c r="F76" s="1" t="s">
        <v>11</v>
      </c>
      <c r="G76" s="2" t="s">
        <v>12</v>
      </c>
    </row>
    <row r="77" spans="2:7" x14ac:dyDescent="0.35">
      <c r="B77" s="1" t="s">
        <v>14</v>
      </c>
      <c r="C77" s="1">
        <f>C67</f>
        <v>2014</v>
      </c>
      <c r="D77" s="1" t="s">
        <v>11</v>
      </c>
      <c r="E77" s="1" t="str">
        <f t="shared" si="4"/>
        <v>Run_10_2014_NH3</v>
      </c>
      <c r="F77" s="1" t="s">
        <v>11</v>
      </c>
      <c r="G77" s="2" t="s">
        <v>12</v>
      </c>
    </row>
    <row r="78" spans="2:7" x14ac:dyDescent="0.35">
      <c r="B78" s="1" t="s">
        <v>14</v>
      </c>
      <c r="C78" s="1">
        <f>C68</f>
        <v>2015</v>
      </c>
      <c r="D78" s="1" t="s">
        <v>11</v>
      </c>
      <c r="E78" s="1" t="str">
        <f t="shared" si="4"/>
        <v>Run_10_2015_NH3</v>
      </c>
      <c r="F78" s="1" t="s">
        <v>11</v>
      </c>
      <c r="G78" s="2" t="s">
        <v>12</v>
      </c>
    </row>
    <row r="79" spans="2:7" x14ac:dyDescent="0.35">
      <c r="B79" s="1" t="s">
        <v>14</v>
      </c>
      <c r="C79" s="1">
        <f>C69</f>
        <v>2016</v>
      </c>
      <c r="D79" s="1" t="s">
        <v>11</v>
      </c>
      <c r="E79" s="1" t="str">
        <f t="shared" si="4"/>
        <v>Run_10_2016_NH3</v>
      </c>
      <c r="F79" s="1" t="s">
        <v>11</v>
      </c>
      <c r="G79" s="2" t="s">
        <v>12</v>
      </c>
    </row>
    <row r="80" spans="2:7" x14ac:dyDescent="0.35">
      <c r="B80" s="1" t="s">
        <v>14</v>
      </c>
      <c r="C80" s="1">
        <f>C70</f>
        <v>2017</v>
      </c>
      <c r="D80" s="1" t="s">
        <v>11</v>
      </c>
      <c r="E80" s="1" t="str">
        <f t="shared" si="4"/>
        <v>Run_10_2017_NH3</v>
      </c>
      <c r="F80" s="1" t="s">
        <v>11</v>
      </c>
      <c r="G80" s="2" t="s">
        <v>12</v>
      </c>
    </row>
    <row r="82" spans="2:7" x14ac:dyDescent="0.35">
      <c r="B82" s="1" t="s">
        <v>15</v>
      </c>
      <c r="C82" s="1">
        <v>2013</v>
      </c>
      <c r="D82" s="1" t="s">
        <v>3</v>
      </c>
      <c r="E82" s="1" t="str">
        <f>"Run_11_"&amp;C82&amp;"_"&amp;D82</f>
        <v>Run_11_2013_NOx</v>
      </c>
      <c r="F82" s="1" t="s">
        <v>7</v>
      </c>
      <c r="G82" s="2"/>
    </row>
    <row r="83" spans="2:7" x14ac:dyDescent="0.35">
      <c r="B83" s="1" t="s">
        <v>15</v>
      </c>
      <c r="C83" s="1">
        <v>2014</v>
      </c>
      <c r="D83" s="1" t="s">
        <v>3</v>
      </c>
      <c r="E83" s="1" t="str">
        <f t="shared" ref="E83:E106" si="7">"Run_11_"&amp;C83&amp;"_"&amp;D83</f>
        <v>Run_11_2014_NOx</v>
      </c>
      <c r="F83" s="1" t="s">
        <v>7</v>
      </c>
      <c r="G83" s="2"/>
    </row>
    <row r="84" spans="2:7" x14ac:dyDescent="0.35">
      <c r="B84" s="1" t="s">
        <v>15</v>
      </c>
      <c r="C84" s="1">
        <v>2015</v>
      </c>
      <c r="D84" s="1" t="s">
        <v>3</v>
      </c>
      <c r="E84" s="1" t="str">
        <f t="shared" si="7"/>
        <v>Run_11_2015_NOx</v>
      </c>
      <c r="F84" s="1" t="s">
        <v>7</v>
      </c>
      <c r="G84" s="2"/>
    </row>
    <row r="85" spans="2:7" x14ac:dyDescent="0.35">
      <c r="B85" s="1" t="s">
        <v>15</v>
      </c>
      <c r="C85" s="1">
        <v>2016</v>
      </c>
      <c r="D85" s="1" t="s">
        <v>3</v>
      </c>
      <c r="E85" s="1" t="str">
        <f t="shared" si="7"/>
        <v>Run_11_2016_NOx</v>
      </c>
      <c r="F85" s="1" t="s">
        <v>7</v>
      </c>
      <c r="G85" s="2"/>
    </row>
    <row r="86" spans="2:7" x14ac:dyDescent="0.35">
      <c r="B86" s="1" t="s">
        <v>15</v>
      </c>
      <c r="C86" s="1">
        <v>2017</v>
      </c>
      <c r="D86" s="1" t="s">
        <v>3</v>
      </c>
      <c r="E86" s="1" t="str">
        <f t="shared" si="7"/>
        <v>Run_11_2017_NOx</v>
      </c>
      <c r="F86" s="1" t="s">
        <v>7</v>
      </c>
      <c r="G86" s="2"/>
    </row>
    <row r="87" spans="2:7" x14ac:dyDescent="0.35">
      <c r="B87" s="1" t="s">
        <v>15</v>
      </c>
      <c r="C87" s="1">
        <f>C82</f>
        <v>2013</v>
      </c>
      <c r="D87" s="1" t="s">
        <v>23</v>
      </c>
      <c r="E87" s="1" t="str">
        <f t="shared" si="7"/>
        <v>Run_11_2013_PM_T</v>
      </c>
      <c r="F87" s="1" t="s">
        <v>8</v>
      </c>
      <c r="G87" s="2"/>
    </row>
    <row r="88" spans="2:7" x14ac:dyDescent="0.35">
      <c r="B88" s="1" t="s">
        <v>15</v>
      </c>
      <c r="C88" s="1">
        <f t="shared" ref="C88:C101" si="8">C83</f>
        <v>2014</v>
      </c>
      <c r="D88" s="1" t="s">
        <v>23</v>
      </c>
      <c r="E88" s="1" t="str">
        <f t="shared" si="7"/>
        <v>Run_11_2014_PM_T</v>
      </c>
      <c r="F88" s="1" t="s">
        <v>8</v>
      </c>
      <c r="G88" s="2"/>
    </row>
    <row r="89" spans="2:7" x14ac:dyDescent="0.35">
      <c r="B89" s="1" t="s">
        <v>15</v>
      </c>
      <c r="C89" s="1">
        <f t="shared" si="8"/>
        <v>2015</v>
      </c>
      <c r="D89" s="1" t="s">
        <v>23</v>
      </c>
      <c r="E89" s="1" t="str">
        <f t="shared" si="7"/>
        <v>Run_11_2015_PM_T</v>
      </c>
      <c r="F89" s="1" t="s">
        <v>8</v>
      </c>
      <c r="G89" s="2"/>
    </row>
    <row r="90" spans="2:7" x14ac:dyDescent="0.35">
      <c r="B90" s="1" t="s">
        <v>15</v>
      </c>
      <c r="C90" s="1">
        <f t="shared" si="8"/>
        <v>2016</v>
      </c>
      <c r="D90" s="1" t="s">
        <v>23</v>
      </c>
      <c r="E90" s="1" t="str">
        <f t="shared" si="7"/>
        <v>Run_11_2016_PM_T</v>
      </c>
      <c r="F90" s="1" t="s">
        <v>8</v>
      </c>
      <c r="G90" s="2"/>
    </row>
    <row r="91" spans="2:7" x14ac:dyDescent="0.35">
      <c r="B91" s="1" t="s">
        <v>15</v>
      </c>
      <c r="C91" s="1">
        <f t="shared" si="8"/>
        <v>2017</v>
      </c>
      <c r="D91" s="1" t="s">
        <v>23</v>
      </c>
      <c r="E91" s="1" t="str">
        <f t="shared" si="7"/>
        <v>Run_11_2017_PM_T</v>
      </c>
      <c r="F91" s="1" t="s">
        <v>8</v>
      </c>
      <c r="G91" s="2"/>
    </row>
    <row r="92" spans="2:7" x14ac:dyDescent="0.35">
      <c r="B92" s="1" t="s">
        <v>15</v>
      </c>
      <c r="C92" s="1">
        <f t="shared" si="8"/>
        <v>2013</v>
      </c>
      <c r="D92" s="1" t="s">
        <v>9</v>
      </c>
      <c r="E92" s="1" t="str">
        <f t="shared" si="7"/>
        <v>Run_11_2013_AGas</v>
      </c>
      <c r="F92" s="1" t="s">
        <v>10</v>
      </c>
      <c r="G92" s="2"/>
    </row>
    <row r="93" spans="2:7" x14ac:dyDescent="0.35">
      <c r="B93" s="1" t="s">
        <v>15</v>
      </c>
      <c r="C93" s="1">
        <f t="shared" si="8"/>
        <v>2014</v>
      </c>
      <c r="D93" s="1" t="s">
        <v>9</v>
      </c>
      <c r="E93" s="1" t="str">
        <f t="shared" si="7"/>
        <v>Run_11_2014_AGas</v>
      </c>
      <c r="F93" s="1" t="s">
        <v>10</v>
      </c>
      <c r="G93" s="2"/>
    </row>
    <row r="94" spans="2:7" x14ac:dyDescent="0.35">
      <c r="B94" s="1" t="s">
        <v>15</v>
      </c>
      <c r="C94" s="1">
        <f t="shared" si="8"/>
        <v>2015</v>
      </c>
      <c r="D94" s="1" t="s">
        <v>9</v>
      </c>
      <c r="E94" s="1" t="str">
        <f t="shared" si="7"/>
        <v>Run_11_2015_AGas</v>
      </c>
      <c r="F94" s="1" t="s">
        <v>10</v>
      </c>
      <c r="G94" s="2"/>
    </row>
    <row r="95" spans="2:7" x14ac:dyDescent="0.35">
      <c r="B95" s="1" t="s">
        <v>15</v>
      </c>
      <c r="C95" s="1">
        <f t="shared" si="8"/>
        <v>2016</v>
      </c>
      <c r="D95" s="1" t="s">
        <v>9</v>
      </c>
      <c r="E95" s="1" t="str">
        <f t="shared" si="7"/>
        <v>Run_11_2016_AGas</v>
      </c>
      <c r="F95" s="1" t="s">
        <v>10</v>
      </c>
      <c r="G95" s="2"/>
    </row>
    <row r="96" spans="2:7" x14ac:dyDescent="0.35">
      <c r="B96" s="1" t="s">
        <v>15</v>
      </c>
      <c r="C96" s="1">
        <f t="shared" si="8"/>
        <v>2017</v>
      </c>
      <c r="D96" s="1" t="s">
        <v>9</v>
      </c>
      <c r="E96" s="1" t="str">
        <f t="shared" si="7"/>
        <v>Run_11_2017_AGas</v>
      </c>
      <c r="F96" s="1" t="s">
        <v>10</v>
      </c>
      <c r="G96" s="2"/>
    </row>
    <row r="97" spans="2:7" s="2" customFormat="1" x14ac:dyDescent="0.35">
      <c r="B97" s="1" t="s">
        <v>15</v>
      </c>
      <c r="C97" s="1">
        <f t="shared" si="8"/>
        <v>2013</v>
      </c>
      <c r="D97" s="1" t="s">
        <v>24</v>
      </c>
      <c r="E97" s="1" t="str">
        <f t="shared" si="7"/>
        <v>Run_11_2013_VOC</v>
      </c>
      <c r="F97" s="1" t="s">
        <v>25</v>
      </c>
    </row>
    <row r="98" spans="2:7" s="2" customFormat="1" x14ac:dyDescent="0.35">
      <c r="B98" s="1" t="s">
        <v>15</v>
      </c>
      <c r="C98" s="1">
        <f t="shared" si="8"/>
        <v>2014</v>
      </c>
      <c r="D98" s="1" t="s">
        <v>24</v>
      </c>
      <c r="E98" s="1" t="str">
        <f t="shared" si="7"/>
        <v>Run_11_2014_VOC</v>
      </c>
      <c r="F98" s="1" t="s">
        <v>25</v>
      </c>
    </row>
    <row r="99" spans="2:7" s="2" customFormat="1" x14ac:dyDescent="0.35">
      <c r="B99" s="1" t="s">
        <v>15</v>
      </c>
      <c r="C99" s="1">
        <f t="shared" si="8"/>
        <v>2015</v>
      </c>
      <c r="D99" s="1" t="s">
        <v>24</v>
      </c>
      <c r="E99" s="1" t="str">
        <f t="shared" si="7"/>
        <v>Run_11_2015_VOC</v>
      </c>
      <c r="F99" s="1" t="s">
        <v>25</v>
      </c>
    </row>
    <row r="100" spans="2:7" s="2" customFormat="1" x14ac:dyDescent="0.35">
      <c r="B100" s="1" t="s">
        <v>15</v>
      </c>
      <c r="C100" s="1">
        <f t="shared" si="8"/>
        <v>2016</v>
      </c>
      <c r="D100" s="1" t="s">
        <v>24</v>
      </c>
      <c r="E100" s="1" t="str">
        <f t="shared" si="7"/>
        <v>Run_11_2016_VOC</v>
      </c>
      <c r="F100" s="1" t="s">
        <v>25</v>
      </c>
    </row>
    <row r="101" spans="2:7" s="2" customFormat="1" x14ac:dyDescent="0.35">
      <c r="B101" s="1" t="s">
        <v>15</v>
      </c>
      <c r="C101" s="1">
        <f t="shared" si="8"/>
        <v>2017</v>
      </c>
      <c r="D101" s="1" t="s">
        <v>24</v>
      </c>
      <c r="E101" s="1" t="str">
        <f t="shared" si="7"/>
        <v>Run_11_2017_VOC</v>
      </c>
      <c r="F101" s="1" t="s">
        <v>25</v>
      </c>
    </row>
    <row r="102" spans="2:7" x14ac:dyDescent="0.35">
      <c r="B102" s="1" t="s">
        <v>15</v>
      </c>
      <c r="C102" s="1">
        <f>C92</f>
        <v>2013</v>
      </c>
      <c r="D102" s="1" t="s">
        <v>11</v>
      </c>
      <c r="E102" s="1" t="str">
        <f t="shared" si="7"/>
        <v>Run_11_2013_NH3</v>
      </c>
      <c r="F102" s="1" t="s">
        <v>11</v>
      </c>
      <c r="G102" s="2" t="s">
        <v>12</v>
      </c>
    </row>
    <row r="103" spans="2:7" x14ac:dyDescent="0.35">
      <c r="B103" s="1" t="s">
        <v>15</v>
      </c>
      <c r="C103" s="1">
        <f>C93</f>
        <v>2014</v>
      </c>
      <c r="D103" s="1" t="s">
        <v>11</v>
      </c>
      <c r="E103" s="1" t="str">
        <f t="shared" si="7"/>
        <v>Run_11_2014_NH3</v>
      </c>
      <c r="F103" s="1" t="s">
        <v>11</v>
      </c>
      <c r="G103" s="2" t="s">
        <v>12</v>
      </c>
    </row>
    <row r="104" spans="2:7" x14ac:dyDescent="0.35">
      <c r="B104" s="1" t="s">
        <v>15</v>
      </c>
      <c r="C104" s="1">
        <f>C94</f>
        <v>2015</v>
      </c>
      <c r="D104" s="1" t="s">
        <v>11</v>
      </c>
      <c r="E104" s="1" t="str">
        <f t="shared" si="7"/>
        <v>Run_11_2015_NH3</v>
      </c>
      <c r="F104" s="1" t="s">
        <v>11</v>
      </c>
      <c r="G104" s="2" t="s">
        <v>12</v>
      </c>
    </row>
    <row r="105" spans="2:7" x14ac:dyDescent="0.35">
      <c r="B105" s="1" t="s">
        <v>15</v>
      </c>
      <c r="C105" s="1">
        <f>C95</f>
        <v>2016</v>
      </c>
      <c r="D105" s="1" t="s">
        <v>11</v>
      </c>
      <c r="E105" s="1" t="str">
        <f t="shared" si="7"/>
        <v>Run_11_2016_NH3</v>
      </c>
      <c r="F105" s="1" t="s">
        <v>11</v>
      </c>
      <c r="G105" s="2" t="s">
        <v>12</v>
      </c>
    </row>
    <row r="106" spans="2:7" x14ac:dyDescent="0.35">
      <c r="B106" s="1" t="s">
        <v>15</v>
      </c>
      <c r="C106" s="1">
        <f>C96</f>
        <v>2017</v>
      </c>
      <c r="D106" s="1" t="s">
        <v>11</v>
      </c>
      <c r="E106" s="1" t="str">
        <f t="shared" si="7"/>
        <v>Run_11_2017_NH3</v>
      </c>
      <c r="F106" s="1" t="s">
        <v>11</v>
      </c>
      <c r="G106" s="2" t="s">
        <v>12</v>
      </c>
    </row>
    <row r="108" spans="2:7" x14ac:dyDescent="0.35">
      <c r="B108" s="1" t="s">
        <v>16</v>
      </c>
      <c r="C108" s="1">
        <v>2013</v>
      </c>
      <c r="D108" s="1" t="s">
        <v>3</v>
      </c>
      <c r="E108" s="1" t="str">
        <f>"Run_12_"&amp;C108&amp;"_"&amp;D108</f>
        <v>Run_12_2013_NOx</v>
      </c>
      <c r="F108" s="1" t="s">
        <v>3</v>
      </c>
    </row>
    <row r="109" spans="2:7" x14ac:dyDescent="0.35">
      <c r="B109" s="1" t="s">
        <v>16</v>
      </c>
      <c r="C109" s="1">
        <v>2014</v>
      </c>
      <c r="D109" s="1" t="s">
        <v>3</v>
      </c>
      <c r="E109" s="1" t="str">
        <f t="shared" ref="E109:E112" si="9">"Run_12_"&amp;C109&amp;"_"&amp;D109</f>
        <v>Run_12_2014_NOx</v>
      </c>
      <c r="F109" s="1" t="s">
        <v>3</v>
      </c>
    </row>
    <row r="110" spans="2:7" x14ac:dyDescent="0.35">
      <c r="B110" s="1" t="s">
        <v>16</v>
      </c>
      <c r="C110" s="1">
        <v>2015</v>
      </c>
      <c r="D110" s="1" t="s">
        <v>3</v>
      </c>
      <c r="E110" s="1" t="str">
        <f t="shared" si="9"/>
        <v>Run_12_2015_NOx</v>
      </c>
      <c r="F110" s="1" t="s">
        <v>3</v>
      </c>
    </row>
    <row r="111" spans="2:7" x14ac:dyDescent="0.35">
      <c r="B111" s="1" t="s">
        <v>16</v>
      </c>
      <c r="C111" s="1">
        <v>2016</v>
      </c>
      <c r="D111" s="1" t="s">
        <v>3</v>
      </c>
      <c r="E111" s="1" t="str">
        <f t="shared" si="9"/>
        <v>Run_12_2016_NOx</v>
      </c>
      <c r="F111" s="1" t="s">
        <v>3</v>
      </c>
    </row>
    <row r="112" spans="2:7" x14ac:dyDescent="0.35">
      <c r="B112" s="1" t="s">
        <v>16</v>
      </c>
      <c r="C112" s="1">
        <v>2017</v>
      </c>
      <c r="D112" s="1" t="s">
        <v>3</v>
      </c>
      <c r="E112" s="1" t="str">
        <f t="shared" si="9"/>
        <v>Run_12_2017_NOx</v>
      </c>
      <c r="F112" s="1" t="s">
        <v>3</v>
      </c>
    </row>
    <row r="114" spans="2:7" x14ac:dyDescent="0.35">
      <c r="B114" s="1" t="s">
        <v>17</v>
      </c>
      <c r="C114" s="1">
        <v>2013</v>
      </c>
      <c r="D114" s="1" t="s">
        <v>3</v>
      </c>
      <c r="E114" s="1" t="str">
        <f>"Run_13_"&amp;C114&amp;"_"&amp;D114</f>
        <v>Run_13_2013_NOx</v>
      </c>
      <c r="F114" s="1" t="s">
        <v>3</v>
      </c>
      <c r="G114" s="4" t="s">
        <v>18</v>
      </c>
    </row>
    <row r="115" spans="2:7" x14ac:dyDescent="0.35">
      <c r="B115" s="1" t="s">
        <v>17</v>
      </c>
      <c r="C115" s="1">
        <v>2014</v>
      </c>
      <c r="D115" s="1" t="s">
        <v>3</v>
      </c>
      <c r="E115" s="1" t="str">
        <f t="shared" ref="E115:E118" si="10">"Run_13_"&amp;C115&amp;"_"&amp;D115</f>
        <v>Run_13_2014_NOx</v>
      </c>
      <c r="F115" s="1" t="s">
        <v>3</v>
      </c>
      <c r="G115" s="4" t="s">
        <v>18</v>
      </c>
    </row>
    <row r="116" spans="2:7" x14ac:dyDescent="0.35">
      <c r="B116" s="1" t="s">
        <v>17</v>
      </c>
      <c r="C116" s="1">
        <v>2015</v>
      </c>
      <c r="D116" s="1" t="s">
        <v>3</v>
      </c>
      <c r="E116" s="1" t="str">
        <f t="shared" si="10"/>
        <v>Run_13_2015_NOx</v>
      </c>
      <c r="F116" s="1" t="s">
        <v>3</v>
      </c>
      <c r="G116" s="4" t="s">
        <v>18</v>
      </c>
    </row>
    <row r="117" spans="2:7" x14ac:dyDescent="0.35">
      <c r="B117" s="1" t="s">
        <v>17</v>
      </c>
      <c r="C117" s="1">
        <v>2016</v>
      </c>
      <c r="D117" s="1" t="s">
        <v>3</v>
      </c>
      <c r="E117" s="1" t="str">
        <f t="shared" si="10"/>
        <v>Run_13_2016_NOx</v>
      </c>
      <c r="F117" s="1" t="s">
        <v>3</v>
      </c>
      <c r="G117" s="4" t="s">
        <v>18</v>
      </c>
    </row>
    <row r="118" spans="2:7" x14ac:dyDescent="0.35">
      <c r="B118" s="1" t="s">
        <v>17</v>
      </c>
      <c r="C118" s="1">
        <v>2017</v>
      </c>
      <c r="D118" s="1" t="s">
        <v>3</v>
      </c>
      <c r="E118" s="1" t="str">
        <f t="shared" si="10"/>
        <v>Run_13_2017_NOx</v>
      </c>
      <c r="F118" s="1" t="s">
        <v>3</v>
      </c>
      <c r="G118" s="4" t="s">
        <v>18</v>
      </c>
    </row>
    <row r="120" spans="2:7" x14ac:dyDescent="0.35">
      <c r="B120" s="1" t="s">
        <v>19</v>
      </c>
      <c r="C120" s="1">
        <v>2017</v>
      </c>
      <c r="D120" s="1" t="s">
        <v>3</v>
      </c>
      <c r="E120" s="1" t="str">
        <f>"Run_14_"&amp;C120&amp;"_"&amp;"WESP"</f>
        <v>Run_14_2017_WESP</v>
      </c>
      <c r="F120" s="1" t="s">
        <v>21</v>
      </c>
    </row>
    <row r="121" spans="2:7" x14ac:dyDescent="0.35">
      <c r="B121" s="1" t="s">
        <v>20</v>
      </c>
      <c r="C121" s="1">
        <v>2017</v>
      </c>
      <c r="D121" s="1" t="s">
        <v>3</v>
      </c>
      <c r="E121" s="1" t="str">
        <f>"Run_14_"&amp;C121&amp;"_"&amp;"WESP_PV"</f>
        <v>Run_14_2017_WESP_PV</v>
      </c>
      <c r="F121" s="1" t="s">
        <v>21</v>
      </c>
      <c r="G121" s="4" t="s">
        <v>22</v>
      </c>
    </row>
    <row r="122" spans="2:7" x14ac:dyDescent="0.35">
      <c r="B122" s="2"/>
      <c r="C122" s="2"/>
      <c r="D122" s="2"/>
      <c r="E122" s="2"/>
      <c r="F122" s="2"/>
    </row>
    <row r="123" spans="2:7" x14ac:dyDescent="0.35">
      <c r="B123" s="1" t="s">
        <v>26</v>
      </c>
      <c r="C123" s="1">
        <v>2013</v>
      </c>
      <c r="D123" s="1" t="s">
        <v>23</v>
      </c>
      <c r="E123" s="1" t="str">
        <f>"Run_15_"&amp;C123&amp;"_"&amp;D123</f>
        <v>Run_15_2013_PM_T</v>
      </c>
      <c r="F123" s="1" t="s">
        <v>8</v>
      </c>
    </row>
    <row r="124" spans="2:7" x14ac:dyDescent="0.35">
      <c r="B124" s="1" t="s">
        <v>26</v>
      </c>
      <c r="C124" s="1">
        <v>2014</v>
      </c>
      <c r="D124" s="1" t="s">
        <v>23</v>
      </c>
      <c r="E124" s="1" t="str">
        <f t="shared" ref="E124:E132" si="11">"Run_15_"&amp;C124&amp;"_"&amp;D124</f>
        <v>Run_15_2014_PM_T</v>
      </c>
      <c r="F124" s="1" t="s">
        <v>8</v>
      </c>
    </row>
    <row r="125" spans="2:7" x14ac:dyDescent="0.35">
      <c r="B125" s="1" t="s">
        <v>26</v>
      </c>
      <c r="C125" s="1">
        <v>2015</v>
      </c>
      <c r="D125" s="1" t="s">
        <v>23</v>
      </c>
      <c r="E125" s="1" t="str">
        <f t="shared" si="11"/>
        <v>Run_15_2015_PM_T</v>
      </c>
      <c r="F125" s="1" t="s">
        <v>8</v>
      </c>
    </row>
    <row r="126" spans="2:7" x14ac:dyDescent="0.35">
      <c r="B126" s="1" t="s">
        <v>26</v>
      </c>
      <c r="C126" s="1">
        <v>2016</v>
      </c>
      <c r="D126" s="1" t="s">
        <v>23</v>
      </c>
      <c r="E126" s="1" t="str">
        <f t="shared" si="11"/>
        <v>Run_15_2016_PM_T</v>
      </c>
      <c r="F126" s="1" t="s">
        <v>8</v>
      </c>
    </row>
    <row r="127" spans="2:7" x14ac:dyDescent="0.35">
      <c r="B127" s="1" t="s">
        <v>26</v>
      </c>
      <c r="C127" s="1">
        <v>2017</v>
      </c>
      <c r="D127" s="1" t="s">
        <v>23</v>
      </c>
      <c r="E127" s="1" t="str">
        <f t="shared" si="11"/>
        <v>Run_15_2017_PM_T</v>
      </c>
      <c r="F127" s="1" t="s">
        <v>8</v>
      </c>
    </row>
    <row r="128" spans="2:7" x14ac:dyDescent="0.35">
      <c r="B128" s="1" t="s">
        <v>26</v>
      </c>
      <c r="C128" s="1">
        <f t="shared" ref="C128:C132" si="12">C123</f>
        <v>2013</v>
      </c>
      <c r="D128" s="1" t="s">
        <v>24</v>
      </c>
      <c r="E128" s="1" t="str">
        <f t="shared" si="11"/>
        <v>Run_15_2013_VOC</v>
      </c>
      <c r="F128" s="1" t="s">
        <v>25</v>
      </c>
    </row>
    <row r="129" spans="2:6" x14ac:dyDescent="0.35">
      <c r="B129" s="1" t="s">
        <v>26</v>
      </c>
      <c r="C129" s="1">
        <f t="shared" si="12"/>
        <v>2014</v>
      </c>
      <c r="D129" s="1" t="s">
        <v>24</v>
      </c>
      <c r="E129" s="1" t="str">
        <f t="shared" si="11"/>
        <v>Run_15_2014_VOC</v>
      </c>
      <c r="F129" s="1" t="s">
        <v>25</v>
      </c>
    </row>
    <row r="130" spans="2:6" x14ac:dyDescent="0.35">
      <c r="B130" s="1" t="s">
        <v>26</v>
      </c>
      <c r="C130" s="1">
        <f t="shared" si="12"/>
        <v>2015</v>
      </c>
      <c r="D130" s="1" t="s">
        <v>24</v>
      </c>
      <c r="E130" s="1" t="str">
        <f t="shared" si="11"/>
        <v>Run_15_2015_VOC</v>
      </c>
      <c r="F130" s="1" t="s">
        <v>25</v>
      </c>
    </row>
    <row r="131" spans="2:6" x14ac:dyDescent="0.35">
      <c r="B131" s="1" t="s">
        <v>26</v>
      </c>
      <c r="C131" s="1">
        <f t="shared" si="12"/>
        <v>2016</v>
      </c>
      <c r="D131" s="1" t="s">
        <v>24</v>
      </c>
      <c r="E131" s="1" t="str">
        <f t="shared" si="11"/>
        <v>Run_15_2016_VOC</v>
      </c>
      <c r="F131" s="1" t="s">
        <v>25</v>
      </c>
    </row>
    <row r="132" spans="2:6" x14ac:dyDescent="0.35">
      <c r="B132" s="1" t="s">
        <v>26</v>
      </c>
      <c r="C132" s="1">
        <f t="shared" si="12"/>
        <v>2017</v>
      </c>
      <c r="D132" s="1" t="s">
        <v>24</v>
      </c>
      <c r="E132" s="1" t="str">
        <f t="shared" si="11"/>
        <v>Run_15_2017_VOC</v>
      </c>
      <c r="F132" s="1" t="s">
        <v>25</v>
      </c>
    </row>
    <row r="133" spans="2:6" x14ac:dyDescent="0.35">
      <c r="B133" s="1" t="s">
        <v>26</v>
      </c>
      <c r="C133" s="1">
        <v>2013</v>
      </c>
      <c r="D133" s="1" t="s">
        <v>23</v>
      </c>
      <c r="E133" s="1" t="str">
        <f>"Run_15_"&amp;C133&amp;"_"&amp;D133&amp;"_PV"</f>
        <v>Run_15_2013_PM_T_PV</v>
      </c>
      <c r="F133" s="1" t="s">
        <v>27</v>
      </c>
    </row>
    <row r="134" spans="2:6" x14ac:dyDescent="0.35">
      <c r="B134" s="1" t="s">
        <v>26</v>
      </c>
      <c r="C134" s="1">
        <v>2014</v>
      </c>
      <c r="D134" s="1" t="s">
        <v>23</v>
      </c>
      <c r="E134" s="1" t="str">
        <f t="shared" ref="E134:E142" si="13">"Run_15_"&amp;C134&amp;"_"&amp;D134&amp;"_PV"</f>
        <v>Run_15_2014_PM_T_PV</v>
      </c>
      <c r="F134" s="1" t="s">
        <v>27</v>
      </c>
    </row>
    <row r="135" spans="2:6" x14ac:dyDescent="0.35">
      <c r="B135" s="1" t="s">
        <v>26</v>
      </c>
      <c r="C135" s="1">
        <v>2015</v>
      </c>
      <c r="D135" s="1" t="s">
        <v>23</v>
      </c>
      <c r="E135" s="1" t="str">
        <f t="shared" si="13"/>
        <v>Run_15_2015_PM_T_PV</v>
      </c>
      <c r="F135" s="1" t="s">
        <v>27</v>
      </c>
    </row>
    <row r="136" spans="2:6" x14ac:dyDescent="0.35">
      <c r="B136" s="1" t="s">
        <v>26</v>
      </c>
      <c r="C136" s="1">
        <v>2016</v>
      </c>
      <c r="D136" s="1" t="s">
        <v>23</v>
      </c>
      <c r="E136" s="1" t="str">
        <f t="shared" si="13"/>
        <v>Run_15_2016_PM_T_PV</v>
      </c>
      <c r="F136" s="1" t="s">
        <v>27</v>
      </c>
    </row>
    <row r="137" spans="2:6" x14ac:dyDescent="0.35">
      <c r="B137" s="1" t="s">
        <v>26</v>
      </c>
      <c r="C137" s="1">
        <v>2017</v>
      </c>
      <c r="D137" s="1" t="s">
        <v>23</v>
      </c>
      <c r="E137" s="1" t="str">
        <f t="shared" si="13"/>
        <v>Run_15_2017_PM_T_PV</v>
      </c>
      <c r="F137" s="1" t="s">
        <v>27</v>
      </c>
    </row>
    <row r="138" spans="2:6" x14ac:dyDescent="0.35">
      <c r="B138" s="1" t="s">
        <v>26</v>
      </c>
      <c r="C138" s="1">
        <f t="shared" ref="C138:C142" si="14">C133</f>
        <v>2013</v>
      </c>
      <c r="D138" s="1" t="s">
        <v>24</v>
      </c>
      <c r="E138" s="1" t="str">
        <f t="shared" si="13"/>
        <v>Run_15_2013_VOC_PV</v>
      </c>
      <c r="F138" s="1" t="s">
        <v>27</v>
      </c>
    </row>
    <row r="139" spans="2:6" x14ac:dyDescent="0.35">
      <c r="B139" s="1" t="s">
        <v>26</v>
      </c>
      <c r="C139" s="1">
        <f t="shared" si="14"/>
        <v>2014</v>
      </c>
      <c r="D139" s="1" t="s">
        <v>24</v>
      </c>
      <c r="E139" s="1" t="str">
        <f t="shared" si="13"/>
        <v>Run_15_2014_VOC_PV</v>
      </c>
      <c r="F139" s="1" t="s">
        <v>27</v>
      </c>
    </row>
    <row r="140" spans="2:6" x14ac:dyDescent="0.35">
      <c r="B140" s="1" t="s">
        <v>26</v>
      </c>
      <c r="C140" s="1">
        <f t="shared" si="14"/>
        <v>2015</v>
      </c>
      <c r="D140" s="1" t="s">
        <v>24</v>
      </c>
      <c r="E140" s="1" t="str">
        <f t="shared" si="13"/>
        <v>Run_15_2015_VOC_PV</v>
      </c>
      <c r="F140" s="1" t="s">
        <v>27</v>
      </c>
    </row>
    <row r="141" spans="2:6" x14ac:dyDescent="0.35">
      <c r="B141" s="1" t="s">
        <v>26</v>
      </c>
      <c r="C141" s="1">
        <f t="shared" si="14"/>
        <v>2016</v>
      </c>
      <c r="D141" s="1" t="s">
        <v>24</v>
      </c>
      <c r="E141" s="1" t="str">
        <f t="shared" si="13"/>
        <v>Run_15_2016_VOC_PV</v>
      </c>
      <c r="F141" s="1" t="s">
        <v>27</v>
      </c>
    </row>
    <row r="142" spans="2:6" x14ac:dyDescent="0.35">
      <c r="B142" s="1" t="s">
        <v>26</v>
      </c>
      <c r="C142" s="1">
        <f t="shared" si="14"/>
        <v>2017</v>
      </c>
      <c r="D142" s="1" t="s">
        <v>24</v>
      </c>
      <c r="E142" s="1" t="str">
        <f t="shared" si="13"/>
        <v>Run_15_2017_VOC_PV</v>
      </c>
      <c r="F142" s="1" t="s">
        <v>27</v>
      </c>
    </row>
  </sheetData>
  <sheetProtection formatRows="0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Chirk Particleboard SITE CONTACT  KEITH BAKER  01691 775320  K.Baker@kronospan.co.uk</Site_x0020_Name>
    <Internal_x002f_External xmlns="859f7ad6-93f6-4205-b62b-a17f28acbbac">Incoming document</Internal_x002f_External>
    <Post_x0020_code xmlns="859f7ad6-93f6-4205-b62b-a17f28acbbac">LL14 5NT</Post_x0020_code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Holyhead Road, Chirk, Wrexham, LL14 5NT</Addressee>
    <Process_x0020_Type xmlns="859f7ad6-93f6-4205-b62b-a17f28acbbac">Application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2021-09-09T23:00:00+00:00</Document_x0020_Date>
    <Facility_x0020_Address xmlns="859f7ad6-93f6-4205-b62b-a17f28acbbac">Holyhead Road, Chirk, Wrexham</Facility_x0020_Address>
    <Environment_x0020_Sub_x0020_Folder xmlns="859f7ad6-93f6-4205-b62b-a17f28acbbac">Licence variation</Environment_x0020_Sub_x0020_Folder>
    <Customer_x0020_Name xmlns="859f7ad6-93f6-4205-b62b-a17f28acbbac">Kronospan Limited</Customer_x0020_Name>
    <Surrendered_x002f_Expired_x0020_Date xmlns="859f7ad6-93f6-4205-b62b-a17f28acbbac" xsi:nil="true"/>
    <_dlc_DocId xmlns="9be56660-2c31-41ef-bc00-23e72f632f2a">REGU-408-2743988</_dlc_DocId>
    <_dlc_DocIdUrl xmlns="9be56660-2c31-41ef-bc00-23e72f632f2a">
      <Url>https://cyfoethnaturiolcymru.sharepoint.com/teams/Regulatory/Permitting/_layouts/15/DocIdRedir.aspx?ID=REGU-408-2743988</Url>
      <Description>REGU-408-2743988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1835F94F37DF2F4886E523D454ACB445" ma:contentTypeVersion="771" ma:contentTypeDescription="Permitting &amp; Compliance Excel Document" ma:contentTypeScope="" ma:versionID="970fc4ef0a11578d5bc2b035ed470f3c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ca31fc757ef4f6e83759e21c4870a948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8A3C65F-6763-4AA9-A2D7-C9DBA4F52076}">
  <ds:schemaRefs>
    <ds:schemaRef ds:uri="http://purl.org/dc/terms/"/>
    <ds:schemaRef ds:uri="http://schemas.openxmlformats.org/package/2006/metadata/core-properties"/>
    <ds:schemaRef ds:uri="bc74f835-33a9-4da7-8621-4ee7b86ccb10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c07ab668-d37a-4451-900b-3357be9dd87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DF6D18C-BAF9-4B6C-8F3D-EF601B2AC2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040124-D6AF-45F7-80AD-0064D70BA493}"/>
</file>

<file path=customXml/itemProps4.xml><?xml version="1.0" encoding="utf-8"?>
<ds:datastoreItem xmlns:ds="http://schemas.openxmlformats.org/officeDocument/2006/customXml" ds:itemID="{CF484066-6012-44A6-91F8-D7031E8AC6FD}"/>
</file>

<file path=customXml/itemProps5.xml><?xml version="1.0" encoding="utf-8"?>
<ds:datastoreItem xmlns:ds="http://schemas.openxmlformats.org/officeDocument/2006/customXml" ds:itemID="{04372583-77EC-462A-960D-45328C8A5A3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Model Descriptions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AQUser</dc:creator>
  <dc:description>23/09 - SKN - Fix made to Prosteam Module</dc:description>
  <cp:lastModifiedBy>Griffiths, Anna</cp:lastModifiedBy>
  <dcterms:created xsi:type="dcterms:W3CDTF">2017-05-10T15:46:31Z</dcterms:created>
  <dcterms:modified xsi:type="dcterms:W3CDTF">2021-12-13T11:37:41Z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0x01010067EB80C5FE939D4A9B3D8BA62129B7F50202001835F94F37DF2F4886E523D454ACB445</vt:lpwstr>
  </property>
  <property fmtid="{D5CDD505-2E9C-101B-9397-08002B2CF9AE}" pid="3" name="_dlc_DocIdItemGuid">
    <vt:lpwstr>42d86f3f-f7cc-4d30-9087-24391340d398</vt:lpwstr>
  </property>
</Properties>
</file>